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100" windowHeight="7335" firstSheet="2" activeTab="5"/>
  </bookViews>
  <sheets>
    <sheet name="1 курс" sheetId="1" r:id="rId1"/>
    <sheet name="2 курс" sheetId="2" r:id="rId2"/>
    <sheet name="3 курс" sheetId="3" r:id="rId3"/>
    <sheet name="4 курс" sheetId="4" r:id="rId4"/>
    <sheet name="5 курс" sheetId="5" r:id="rId5"/>
    <sheet name="6 курс" sheetId="6" r:id="rId6"/>
  </sheets>
  <calcPr calcId="162913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Q35" i="5" l="1"/>
  <c r="S35" i="5"/>
  <c r="U35" i="5"/>
  <c r="W35" i="5"/>
  <c r="Y35" i="5"/>
  <c r="AA35" i="5"/>
  <c r="AC35" i="5"/>
  <c r="AE35" i="5"/>
  <c r="AG35" i="5"/>
  <c r="AI35" i="5"/>
  <c r="AK35" i="5"/>
  <c r="AM35" i="5"/>
  <c r="AE32" i="4"/>
  <c r="AG32" i="4"/>
  <c r="AI32" i="4"/>
  <c r="AK32" i="4"/>
  <c r="AM32" i="4"/>
  <c r="AC32" i="4"/>
  <c r="S32" i="4"/>
  <c r="Y32" i="4"/>
  <c r="M16" i="1" l="1"/>
  <c r="Y16" i="1"/>
  <c r="AK30" i="2" l="1"/>
  <c r="AM42" i="6" l="1"/>
  <c r="AK42" i="6"/>
  <c r="AE42" i="6"/>
  <c r="AC42" i="6"/>
  <c r="AM28" i="3"/>
  <c r="AG28" i="3"/>
  <c r="AE28" i="3"/>
  <c r="AC28" i="3"/>
  <c r="Y28" i="3"/>
  <c r="W28" i="3"/>
  <c r="Q26" i="4" l="1"/>
  <c r="Q32" i="4" s="1"/>
  <c r="W26" i="4"/>
  <c r="W32" i="4" s="1"/>
  <c r="U26" i="4"/>
  <c r="U32" i="4" s="1"/>
  <c r="S30" i="2" l="1"/>
  <c r="Q30" i="2"/>
  <c r="O29" i="4" l="1"/>
  <c r="M29" i="4" s="1"/>
  <c r="O31" i="4" l="1"/>
  <c r="M31" i="4" s="1"/>
  <c r="O28" i="4"/>
  <c r="M28" i="4" s="1"/>
  <c r="O27" i="4"/>
  <c r="M27" i="4" s="1"/>
  <c r="O26" i="4"/>
  <c r="O25" i="4"/>
  <c r="M25" i="4" s="1"/>
  <c r="O24" i="4"/>
  <c r="M24" i="4" s="1"/>
  <c r="O23" i="4"/>
  <c r="M23" i="4" s="1"/>
  <c r="O22" i="4"/>
  <c r="M22" i="4" s="1"/>
  <c r="O21" i="4"/>
  <c r="M21" i="4" s="1"/>
  <c r="O20" i="4"/>
  <c r="M20" i="4" s="1"/>
  <c r="O19" i="4"/>
  <c r="M19" i="4" s="1"/>
  <c r="M18" i="4"/>
  <c r="O17" i="4"/>
  <c r="M17" i="4" s="1"/>
  <c r="O16" i="4"/>
  <c r="M16" i="4" s="1"/>
  <c r="O15" i="4"/>
  <c r="O32" i="4" l="1"/>
  <c r="M15" i="4"/>
  <c r="M26" i="4"/>
  <c r="M32" i="4" s="1"/>
  <c r="O34" i="5"/>
  <c r="M34" i="5" s="1"/>
  <c r="O33" i="5"/>
  <c r="M33" i="5" s="1"/>
  <c r="O32" i="5"/>
  <c r="M32" i="5" s="1"/>
  <c r="O31" i="5"/>
  <c r="M31" i="5" s="1"/>
  <c r="O30" i="5"/>
  <c r="M30" i="5" s="1"/>
  <c r="O29" i="5"/>
  <c r="M29" i="5" s="1"/>
  <c r="O28" i="5"/>
  <c r="M28" i="5" s="1"/>
  <c r="O27" i="5"/>
  <c r="M27" i="5" s="1"/>
  <c r="O26" i="5"/>
  <c r="M26" i="5" s="1"/>
  <c r="O25" i="5"/>
  <c r="M25" i="5" s="1"/>
  <c r="O24" i="5"/>
  <c r="M24" i="5" s="1"/>
  <c r="O23" i="5"/>
  <c r="M23" i="5" s="1"/>
  <c r="O22" i="5"/>
  <c r="M22" i="5" s="1"/>
  <c r="O21" i="5"/>
  <c r="M21" i="5" s="1"/>
  <c r="O20" i="5"/>
  <c r="M20" i="5" s="1"/>
  <c r="O19" i="5"/>
  <c r="M19" i="5" s="1"/>
  <c r="O18" i="5"/>
  <c r="M18" i="5" s="1"/>
  <c r="O17" i="5"/>
  <c r="M17" i="5" s="1"/>
  <c r="O16" i="5"/>
  <c r="M16" i="5" s="1"/>
  <c r="O15" i="5"/>
  <c r="M15" i="5" s="1"/>
  <c r="O14" i="5"/>
  <c r="M14" i="5" s="1"/>
  <c r="O13" i="5"/>
  <c r="O35" i="5" s="1"/>
  <c r="AA42" i="6"/>
  <c r="Y42" i="6"/>
  <c r="S42" i="6"/>
  <c r="Q42" i="6"/>
  <c r="O41" i="6"/>
  <c r="W41" i="6" s="1"/>
  <c r="O40" i="6"/>
  <c r="W40" i="6" s="1"/>
  <c r="O39" i="6"/>
  <c r="W39" i="6" s="1"/>
  <c r="O38" i="6"/>
  <c r="W38" i="6" s="1"/>
  <c r="U37" i="6"/>
  <c r="M37" i="6"/>
  <c r="O37" i="6" s="1"/>
  <c r="O36" i="6"/>
  <c r="W36" i="6" s="1"/>
  <c r="O35" i="6"/>
  <c r="W35" i="6" s="1"/>
  <c r="O34" i="6"/>
  <c r="W34" i="6" s="1"/>
  <c r="W30" i="6"/>
  <c r="U30" i="6"/>
  <c r="M30" i="6"/>
  <c r="O30" i="6" s="1"/>
  <c r="W24" i="6"/>
  <c r="U24" i="6"/>
  <c r="M24" i="6"/>
  <c r="O24" i="6" s="1"/>
  <c r="W20" i="6"/>
  <c r="U20" i="6"/>
  <c r="M20" i="6"/>
  <c r="O20" i="6" s="1"/>
  <c r="U13" i="6"/>
  <c r="O13" i="6"/>
  <c r="M13" i="6"/>
  <c r="AI28" i="3"/>
  <c r="AA28" i="3"/>
  <c r="U28" i="3"/>
  <c r="S28" i="3"/>
  <c r="Q28" i="3"/>
  <c r="O26" i="3"/>
  <c r="M26" i="3" s="1"/>
  <c r="O25" i="3"/>
  <c r="M25" i="3" s="1"/>
  <c r="O24" i="3"/>
  <c r="M24" i="3" s="1"/>
  <c r="O23" i="3"/>
  <c r="M23" i="3" s="1"/>
  <c r="O22" i="3"/>
  <c r="M22" i="3" s="1"/>
  <c r="AK21" i="3"/>
  <c r="AK28" i="3" s="1"/>
  <c r="O21" i="3"/>
  <c r="M21" i="3" s="1"/>
  <c r="O20" i="3"/>
  <c r="M20" i="3" s="1"/>
  <c r="O19" i="3"/>
  <c r="M19" i="3" s="1"/>
  <c r="O18" i="3"/>
  <c r="M18" i="3" s="1"/>
  <c r="O17" i="3"/>
  <c r="M17" i="3" s="1"/>
  <c r="O16" i="3"/>
  <c r="M16" i="3" s="1"/>
  <c r="O15" i="3"/>
  <c r="M15" i="3" s="1"/>
  <c r="O14" i="3"/>
  <c r="M14" i="3" s="1"/>
  <c r="O13" i="3"/>
  <c r="M13" i="3" s="1"/>
  <c r="AM30" i="2"/>
  <c r="AI30" i="2"/>
  <c r="AG30" i="2"/>
  <c r="W30" i="2"/>
  <c r="U30" i="2"/>
  <c r="AE29" i="2"/>
  <c r="AC29" i="2"/>
  <c r="AA29" i="2"/>
  <c r="AA30" i="2" s="1"/>
  <c r="Y29" i="2"/>
  <c r="O28" i="2"/>
  <c r="M28" i="2" s="1"/>
  <c r="O27" i="2"/>
  <c r="M27" i="2" s="1"/>
  <c r="AE26" i="2"/>
  <c r="AC26" i="2"/>
  <c r="O26" i="2"/>
  <c r="O25" i="2"/>
  <c r="O24" i="2"/>
  <c r="O23" i="2"/>
  <c r="M23" i="2" s="1"/>
  <c r="O22" i="2"/>
  <c r="Y21" i="2"/>
  <c r="O21" i="2"/>
  <c r="M21" i="2" s="1"/>
  <c r="AE20" i="2"/>
  <c r="AC20" i="2"/>
  <c r="Y20" i="2"/>
  <c r="O20" i="2"/>
  <c r="M20" i="2" s="1"/>
  <c r="O19" i="2"/>
  <c r="M19" i="2" s="1"/>
  <c r="O18" i="2"/>
  <c r="M18" i="2" s="1"/>
  <c r="AE17" i="2"/>
  <c r="AC17" i="2"/>
  <c r="Y17" i="2"/>
  <c r="O17" i="2"/>
  <c r="M17" i="2" s="1"/>
  <c r="AE16" i="2"/>
  <c r="AC16" i="2"/>
  <c r="Y16" i="2"/>
  <c r="O16" i="2"/>
  <c r="M16" i="2" s="1"/>
  <c r="AE15" i="2"/>
  <c r="AC15" i="2"/>
  <c r="Y15" i="2"/>
  <c r="O15" i="2"/>
  <c r="M15" i="2" s="1"/>
  <c r="AE14" i="2"/>
  <c r="AC14" i="2"/>
  <c r="Y14" i="2"/>
  <c r="O14" i="2"/>
  <c r="M14" i="2" s="1"/>
  <c r="AE13" i="2"/>
  <c r="AC13" i="2"/>
  <c r="O13" i="2"/>
  <c r="M13" i="2" s="1"/>
  <c r="AM29" i="1"/>
  <c r="AK29" i="1"/>
  <c r="AI29" i="1"/>
  <c r="AG29" i="1"/>
  <c r="W29" i="1"/>
  <c r="U29" i="1"/>
  <c r="S29" i="1"/>
  <c r="Q29" i="1"/>
  <c r="AE28" i="1"/>
  <c r="AC28" i="1"/>
  <c r="AA28" i="1"/>
  <c r="M27" i="1"/>
  <c r="AE26" i="1"/>
  <c r="AC26" i="1"/>
  <c r="AA26" i="1"/>
  <c r="Y26" i="1"/>
  <c r="M26" i="1"/>
  <c r="AE25" i="1"/>
  <c r="AC25" i="1"/>
  <c r="AA25" i="1"/>
  <c r="Y25" i="1"/>
  <c r="M25" i="1"/>
  <c r="AE24" i="1"/>
  <c r="AC24" i="1"/>
  <c r="AA24" i="1"/>
  <c r="Y24" i="1"/>
  <c r="M24" i="1"/>
  <c r="AE23" i="1"/>
  <c r="AC23" i="1"/>
  <c r="AA23" i="1"/>
  <c r="Y23" i="1"/>
  <c r="M23" i="1"/>
  <c r="AE22" i="1"/>
  <c r="AC22" i="1"/>
  <c r="AA22" i="1"/>
  <c r="Y22" i="1"/>
  <c r="M22" i="1"/>
  <c r="AE21" i="1"/>
  <c r="AC21" i="1"/>
  <c r="AA21" i="1"/>
  <c r="Y21" i="1"/>
  <c r="M21" i="1"/>
  <c r="AE20" i="1"/>
  <c r="AC20" i="1"/>
  <c r="AA20" i="1"/>
  <c r="Y20" i="1"/>
  <c r="M20" i="1"/>
  <c r="AE19" i="1"/>
  <c r="AC19" i="1"/>
  <c r="AA19" i="1"/>
  <c r="Y19" i="1"/>
  <c r="M19" i="1"/>
  <c r="AE18" i="1"/>
  <c r="AC18" i="1"/>
  <c r="AA18" i="1"/>
  <c r="Y18" i="1"/>
  <c r="M18" i="1"/>
  <c r="AC17" i="1"/>
  <c r="Y17" i="1"/>
  <c r="M17" i="1"/>
  <c r="AE15" i="1"/>
  <c r="AC15" i="1"/>
  <c r="AA15" i="1"/>
  <c r="Y15" i="1"/>
  <c r="M15" i="1"/>
  <c r="AE14" i="1"/>
  <c r="AC14" i="1"/>
  <c r="AA14" i="1"/>
  <c r="Y14" i="1"/>
  <c r="M14" i="1"/>
  <c r="AE13" i="1"/>
  <c r="AC13" i="1"/>
  <c r="AA13" i="1"/>
  <c r="Y13" i="1"/>
  <c r="M13" i="1"/>
  <c r="M28" i="3" l="1"/>
  <c r="W13" i="6"/>
  <c r="Y30" i="2"/>
  <c r="Y29" i="1"/>
  <c r="M22" i="2"/>
  <c r="M30" i="2" s="1"/>
  <c r="O30" i="2"/>
  <c r="M13" i="5"/>
  <c r="M35" i="5" s="1"/>
  <c r="W37" i="6"/>
  <c r="M42" i="6"/>
  <c r="AE30" i="2"/>
  <c r="AC30" i="2"/>
  <c r="M29" i="1"/>
  <c r="AC29" i="1"/>
  <c r="AE29" i="1"/>
  <c r="AA29" i="1"/>
  <c r="O42" i="6"/>
  <c r="U42" i="6"/>
  <c r="O28" i="3"/>
  <c r="W42" i="6" l="1"/>
</calcChain>
</file>

<file path=xl/comments1.xml><?xml version="1.0" encoding="utf-8"?>
<comments xmlns="http://schemas.openxmlformats.org/spreadsheetml/2006/main">
  <authors>
    <author>Автор</author>
  </authors>
  <commentLis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 Надя</t>
        </r>
        <r>
          <rPr>
            <sz val="9"/>
            <color indexed="81"/>
            <rFont val="Tahoma"/>
            <family val="2"/>
            <charset val="204"/>
          </rPr>
          <t xml:space="preserve">
Дитячі хвороби - 10 укр.студ.
Педіатрія №2 - 10 іноз.студ.
Пропедевтика вн.мед - 10 укр.та іноз студ.
Загальна хірургія - 10 укр.та іноз. студ
Медицина катастроф  4 укр.та іноз.студ.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U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10 годин на педіатрію
хірургію
пропедевтику вн мед</t>
        </r>
      </text>
    </comment>
  </commentList>
</comments>
</file>

<file path=xl/sharedStrings.xml><?xml version="1.0" encoding="utf-8"?>
<sst xmlns="http://schemas.openxmlformats.org/spreadsheetml/2006/main" count="314" uniqueCount="145">
  <si>
    <t>№</t>
  </si>
  <si>
    <t>Виробнича</t>
  </si>
  <si>
    <t xml:space="preserve">Internal medicine </t>
  </si>
  <si>
    <t>Internal medicine in family medicine</t>
  </si>
  <si>
    <t>Emergency conditions in internal medicine</t>
  </si>
  <si>
    <t>Phthisiology</t>
  </si>
  <si>
    <t>Functional diagnostics in internal medicine</t>
  </si>
  <si>
    <t>Pediatrics in family medicine</t>
  </si>
  <si>
    <t>Clinical and laboratory diagnostics in pediatrics</t>
  </si>
  <si>
    <t>Surgery</t>
  </si>
  <si>
    <t>Surgery in family medicine</t>
  </si>
  <si>
    <t>Pediatric surgery</t>
  </si>
  <si>
    <t>Minimally invasive surgery</t>
  </si>
  <si>
    <t>Oncology</t>
  </si>
  <si>
    <t>Obstetrics and Gynecology</t>
  </si>
  <si>
    <t>Clinical and laboratory diagnostics in obstetrics and gynecology</t>
  </si>
  <si>
    <t>General Practice (Family Medicine)</t>
  </si>
  <si>
    <t>Elective courses:</t>
  </si>
  <si>
    <t>Actual issues of hematology and transfusion</t>
  </si>
  <si>
    <t>Clinical and laboratory diagnostics in internal medicine</t>
  </si>
  <si>
    <t>Medical rehabilitation</t>
  </si>
  <si>
    <t>Attestation</t>
  </si>
  <si>
    <t>Total</t>
  </si>
  <si>
    <t>Foreign Language</t>
  </si>
  <si>
    <t>Philosophy</t>
  </si>
  <si>
    <t xml:space="preserve"> Specialty  222 "Medicine"</t>
  </si>
  <si>
    <t>1st year of study</t>
  </si>
  <si>
    <t xml:space="preserve">       І    semester </t>
  </si>
  <si>
    <t xml:space="preserve">       ІІ    semester </t>
  </si>
  <si>
    <t xml:space="preserve">         Lecturs</t>
  </si>
  <si>
    <t>Seminars</t>
  </si>
  <si>
    <t>Practical classes</t>
  </si>
  <si>
    <t>lectures</t>
  </si>
  <si>
    <t>seminars</t>
  </si>
  <si>
    <t>practical classes</t>
  </si>
  <si>
    <t>individual work</t>
  </si>
  <si>
    <r>
      <rPr>
        <b/>
        <sz val="11"/>
        <color indexed="8"/>
        <rFont val="Times New Roman"/>
        <family val="1"/>
        <charset val="204"/>
      </rPr>
      <t>NOTE: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10"/>
        <rFont val="Times New Roman"/>
        <family val="1"/>
        <charset val="204"/>
      </rPr>
      <t>passed</t>
    </r>
    <r>
      <rPr>
        <sz val="11"/>
        <color indexed="10"/>
        <rFont val="Times New Roman"/>
        <family val="1"/>
        <charset val="204"/>
      </rPr>
      <t xml:space="preserve"> - ;        </t>
    </r>
    <r>
      <rPr>
        <b/>
        <sz val="12"/>
        <color indexed="8"/>
        <rFont val="Times New Roman"/>
        <family val="1"/>
        <charset val="204"/>
      </rPr>
      <t>*/</t>
    </r>
    <r>
      <rPr>
        <sz val="11"/>
        <color indexed="8"/>
        <rFont val="Times New Roman"/>
        <family val="1"/>
        <charset val="204"/>
      </rPr>
      <t xml:space="preserve"> - credit             </t>
    </r>
    <r>
      <rPr>
        <b/>
        <sz val="12"/>
        <color indexed="8"/>
        <rFont val="Times New Roman"/>
        <family val="1"/>
        <charset val="204"/>
      </rPr>
      <t xml:space="preserve"> /*</t>
    </r>
    <r>
      <rPr>
        <sz val="11"/>
        <color indexed="8"/>
        <rFont val="Times New Roman"/>
        <family val="1"/>
        <charset val="204"/>
      </rPr>
      <t xml:space="preserve"> - differential credit;           </t>
    </r>
    <r>
      <rPr>
        <b/>
        <sz val="12"/>
        <color indexed="8"/>
        <rFont val="Times New Roman"/>
        <family val="1"/>
        <charset val="204"/>
      </rPr>
      <t xml:space="preserve">* </t>
    </r>
    <r>
      <rPr>
        <sz val="11"/>
        <color indexed="8"/>
        <rFont val="Times New Roman"/>
        <family val="1"/>
        <charset val="204"/>
      </rPr>
      <t>- exam</t>
    </r>
  </si>
  <si>
    <t>Elective course: Law</t>
  </si>
  <si>
    <t>Approved by the Decision of the Academic Council on April 25, 2019, Minutes № 7</t>
  </si>
  <si>
    <t>_______________________ prof. A. H. Shulhai</t>
  </si>
  <si>
    <t xml:space="preserve">"___" _________________ 20__ </t>
  </si>
  <si>
    <t>I. HORBACHEVSKY TERNOPIL NATIONAL MEDICAL UNIVERSITY OF THE MINISTRY OF HEALTH OF UKRAINE</t>
  </si>
  <si>
    <t>Curriculum</t>
  </si>
  <si>
    <t>2nd year of study</t>
  </si>
  <si>
    <t>3rd year of study</t>
  </si>
  <si>
    <t>4th year of study</t>
  </si>
  <si>
    <t>5th year of study</t>
  </si>
  <si>
    <t>6th year of study</t>
  </si>
  <si>
    <t>Vice-Rector for Science and Education</t>
  </si>
  <si>
    <t>NOTE: passed - ;        */ - credit              /* - differential credit;           * - exam</t>
  </si>
  <si>
    <t>Physiology</t>
  </si>
  <si>
    <t>Microbiology, Virology and Immunology</t>
  </si>
  <si>
    <t>Elective course: Molecular Biology</t>
  </si>
  <si>
    <t>Training of reserve officers in the field of Healthcare, Specialty "Medicine":</t>
  </si>
  <si>
    <t xml:space="preserve">Unified State Qualification Exam 1 </t>
  </si>
  <si>
    <t>Pharmacology</t>
  </si>
  <si>
    <t>Propaedeutics of Pediatrics</t>
  </si>
  <si>
    <t>Radiology</t>
  </si>
  <si>
    <t>Medical Psychology</t>
  </si>
  <si>
    <t>Elective course: Clinical Biochemistry</t>
  </si>
  <si>
    <t>Communication in medicine</t>
  </si>
  <si>
    <t>Pediatrics</t>
  </si>
  <si>
    <t>Urology</t>
  </si>
  <si>
    <t xml:space="preserve">Ophthalmology </t>
  </si>
  <si>
    <t>Neurology</t>
  </si>
  <si>
    <t>Forensic Medicine. Medical Law of Ukraine</t>
  </si>
  <si>
    <t>Forensic Medicine</t>
  </si>
  <si>
    <t>Medical Law of Ukraine</t>
  </si>
  <si>
    <t>Practical Training</t>
  </si>
  <si>
    <t>Internal Medicine</t>
  </si>
  <si>
    <t>Epidemiology</t>
  </si>
  <si>
    <t>Medical Genetics (I Stream)</t>
  </si>
  <si>
    <t>Traumatology and Orthopedics</t>
  </si>
  <si>
    <t>Neurosurgery</t>
  </si>
  <si>
    <t>State Attestation</t>
  </si>
  <si>
    <t>Internal, occupational and infectious diseases</t>
  </si>
  <si>
    <t>Surgical diseases with pediatric surgery</t>
  </si>
  <si>
    <t>Latin Language and Medical Terminology</t>
  </si>
  <si>
    <t>Ukrainian Language (for professional purposes)</t>
  </si>
  <si>
    <t>History of Medicine</t>
  </si>
  <si>
    <t>Life and Work Safety, Basics of Bioethics and Biosafety</t>
  </si>
  <si>
    <t>History of Ukraine and Ukrainian Culture</t>
  </si>
  <si>
    <t>Ukrainian as a Foreign Language (for foreign students)</t>
  </si>
  <si>
    <t>Medical Biology</t>
  </si>
  <si>
    <t>Medical Physics of Diagnostic and Medical Equipment</t>
  </si>
  <si>
    <t>Biological and Bioorganic Chemistry</t>
  </si>
  <si>
    <t>Medical Chemistry</t>
  </si>
  <si>
    <t>Human Anatomy</t>
  </si>
  <si>
    <t>Histology, Cytology, Embryology</t>
  </si>
  <si>
    <t>Physical Training</t>
  </si>
  <si>
    <t>List of Academic Subjects</t>
  </si>
  <si>
    <t>Credits</t>
  </si>
  <si>
    <t>Students individual work</t>
  </si>
  <si>
    <t>Academic hours</t>
  </si>
  <si>
    <t>Foreign Language (for professional purposes)</t>
  </si>
  <si>
    <t>Histology, Cytology Embryology</t>
  </si>
  <si>
    <t>Clinical Anatomy and Operative Surgery</t>
  </si>
  <si>
    <t>Medical Informatics</t>
  </si>
  <si>
    <t>Occupational Safety in Medicine</t>
  </si>
  <si>
    <t>Patients Care (practical training)</t>
  </si>
  <si>
    <t>Hygiene and Ecology</t>
  </si>
  <si>
    <t>Ukrainian Language (foreign students)</t>
  </si>
  <si>
    <t>Pathological Morphology</t>
  </si>
  <si>
    <t>Pathological Physiology</t>
  </si>
  <si>
    <t>Social Medicine, Public Health</t>
  </si>
  <si>
    <t>Propedeutics of Internal Medicine</t>
  </si>
  <si>
    <t>General Surgery</t>
  </si>
  <si>
    <t>Nursing Practical Training</t>
  </si>
  <si>
    <t>Internal Medicine with Endocrinology and Communication in Medicine</t>
  </si>
  <si>
    <t>Otorhynolaryngology</t>
  </si>
  <si>
    <t>Psychiatry, Narcology</t>
  </si>
  <si>
    <t xml:space="preserve">Dermatology, Venereology </t>
  </si>
  <si>
    <t>Physical Rehabilitation, Sports Medicine</t>
  </si>
  <si>
    <t>Elective Course: Actual Issues of Diagnostics</t>
  </si>
  <si>
    <t>Infectious Diseases</t>
  </si>
  <si>
    <t>Occupational Diseases</t>
  </si>
  <si>
    <t xml:space="preserve">Clinical Pharmacology </t>
  </si>
  <si>
    <t>Pediatric Infectious Diseases</t>
  </si>
  <si>
    <t>Pediatric Surgery</t>
  </si>
  <si>
    <t>Clinical Immunology and Allergology</t>
  </si>
  <si>
    <t>Anesthesiology and Intensive Care</t>
  </si>
  <si>
    <t xml:space="preserve">Radiation Medicine </t>
  </si>
  <si>
    <t xml:space="preserve">Basics of Dentistry </t>
  </si>
  <si>
    <t>Elective course: Military Surgery</t>
  </si>
  <si>
    <t>Internal Medicine with Infectious Diseases and Phthisiology</t>
  </si>
  <si>
    <t>Infectious diseases and problems of HIV-infection</t>
  </si>
  <si>
    <t>Pediatrics with children infectious diseases</t>
  </si>
  <si>
    <t>Pediatrics, children infections</t>
  </si>
  <si>
    <t>Surgery with Pediatric Surgery and Oncology</t>
  </si>
  <si>
    <t>Obstetrics and gynecology</t>
  </si>
  <si>
    <t>Obstetrics and gynecology in family medicine</t>
  </si>
  <si>
    <t>Social Medicine, Organization and Economics of Health Care</t>
  </si>
  <si>
    <t>Навчальна</t>
  </si>
  <si>
    <t>Weeks</t>
  </si>
  <si>
    <t>Academic Hours</t>
  </si>
  <si>
    <t>Form of assessment</t>
  </si>
  <si>
    <t>differential credit</t>
  </si>
  <si>
    <t>Pre-hospital emergency care (I stream)</t>
  </si>
  <si>
    <t>Pre-hospital emergency care (II, III stream)</t>
  </si>
  <si>
    <t>Pre-hospital emergency Care:</t>
  </si>
  <si>
    <t>Social Medicine, Health Care Organization (with biostatistics)</t>
  </si>
  <si>
    <t xml:space="preserve">Section Course </t>
  </si>
  <si>
    <t>Pediatric diseases with children infections</t>
  </si>
  <si>
    <t>care</t>
  </si>
  <si>
    <t>General hygiene and human ecology, social medicine and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</si>
</sst>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5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1.5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21" fillId="0" borderId="0" xfId="0" applyFont="1"/>
    <xf numFmtId="0" fontId="2" fillId="0" borderId="0" xfId="0" applyFont="1"/>
    <xf numFmtId="0" fontId="2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1" xfId="0" applyFont="1" applyFill="1" applyBorder="1"/>
    <xf numFmtId="0" fontId="0" fillId="0" borderId="1" xfId="0" applyBorder="1"/>
    <xf numFmtId="0" fontId="2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2" borderId="0" xfId="0" applyFill="1"/>
    <xf numFmtId="0" fontId="21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1" fillId="2" borderId="0" xfId="0" applyFont="1" applyFill="1"/>
    <xf numFmtId="0" fontId="0" fillId="0" borderId="0" xfId="0" applyAlignment="1">
      <alignment wrapText="1"/>
    </xf>
    <xf numFmtId="0" fontId="2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1" fillId="2" borderId="0" xfId="0" applyFont="1" applyFill="1" applyAlignment="1">
      <alignment wrapText="1"/>
    </xf>
    <xf numFmtId="0" fontId="34" fillId="0" borderId="0" xfId="0" applyFont="1" applyAlignment="1">
      <alignment wrapText="1"/>
    </xf>
    <xf numFmtId="0" fontId="13" fillId="0" borderId="0" xfId="0" applyFont="1" applyAlignment="1">
      <alignment wrapText="1"/>
    </xf>
    <xf numFmtId="164" fontId="0" fillId="0" borderId="0" xfId="0" applyNumberFormat="1"/>
    <xf numFmtId="164" fontId="13" fillId="0" borderId="0" xfId="0" applyNumberFormat="1" applyFont="1" applyAlignment="1">
      <alignment vertical="center"/>
    </xf>
    <xf numFmtId="164" fontId="21" fillId="2" borderId="0" xfId="0" applyNumberFormat="1" applyFont="1" applyFill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2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"/>
  <sheetViews>
    <sheetView topLeftCell="A19" workbookViewId="0">
      <selection activeCell="O7" sqref="A7:X12"/>
    </sheetView>
  </sheetViews>
  <sheetFormatPr defaultRowHeight="15" x14ac:dyDescent="0.25"/>
  <cols>
    <col min="1" max="14" width="4.42578125" customWidth="1"/>
    <col min="15" max="32" width="3.42578125" customWidth="1"/>
    <col min="33" max="40" width="3.5703125" customWidth="1"/>
  </cols>
  <sheetData>
    <row r="1" spans="1:4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1" ht="19.5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1" ht="19.5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1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O6" s="4"/>
      <c r="P6" s="73" t="s">
        <v>26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4"/>
    </row>
    <row r="7" spans="1:41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1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1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1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1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1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1" ht="16.5" customHeight="1" thickBot="1" x14ac:dyDescent="0.3">
      <c r="A13" s="57" t="s">
        <v>23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1">
        <f>O13/30</f>
        <v>3</v>
      </c>
      <c r="N13" s="51"/>
      <c r="O13" s="51">
        <f>Q13+S13+U13+W13</f>
        <v>90</v>
      </c>
      <c r="P13" s="51"/>
      <c r="Q13" s="52"/>
      <c r="R13" s="52"/>
      <c r="S13" s="52"/>
      <c r="T13" s="52"/>
      <c r="U13" s="52">
        <v>50</v>
      </c>
      <c r="V13" s="52"/>
      <c r="W13" s="51">
        <v>40</v>
      </c>
      <c r="X13" s="51"/>
      <c r="Y13" s="53">
        <f t="shared" ref="Y13:Y26" si="0">Q13-AG13</f>
        <v>0</v>
      </c>
      <c r="Z13" s="53"/>
      <c r="AA13" s="53">
        <f>S13-AI13</f>
        <v>0</v>
      </c>
      <c r="AB13" s="53"/>
      <c r="AC13" s="59">
        <f>U13-AK13</f>
        <v>10</v>
      </c>
      <c r="AD13" s="59"/>
      <c r="AE13" s="59">
        <f>W13-AM13</f>
        <v>20</v>
      </c>
      <c r="AF13" s="59"/>
      <c r="AG13" s="59"/>
      <c r="AH13" s="59"/>
      <c r="AI13" s="59"/>
      <c r="AJ13" s="59"/>
      <c r="AK13" s="59">
        <v>40</v>
      </c>
      <c r="AL13" s="59"/>
      <c r="AM13" s="59">
        <v>20</v>
      </c>
      <c r="AN13" s="59"/>
    </row>
    <row r="14" spans="1:41" ht="16.5" customHeight="1" thickBot="1" x14ac:dyDescent="0.3">
      <c r="A14" s="57" t="s">
        <v>77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1">
        <f t="shared" ref="M14:M27" si="1">O14/30</f>
        <v>3</v>
      </c>
      <c r="N14" s="51"/>
      <c r="O14" s="51">
        <f>Q14+S14+U14+W14</f>
        <v>90</v>
      </c>
      <c r="P14" s="51"/>
      <c r="Q14" s="52"/>
      <c r="R14" s="52"/>
      <c r="S14" s="52"/>
      <c r="T14" s="52"/>
      <c r="U14" s="52">
        <v>70</v>
      </c>
      <c r="V14" s="52"/>
      <c r="W14" s="51">
        <v>20</v>
      </c>
      <c r="X14" s="51"/>
      <c r="Y14" s="53">
        <f t="shared" si="0"/>
        <v>0</v>
      </c>
      <c r="Z14" s="53"/>
      <c r="AA14" s="53">
        <f>S14-AI14</f>
        <v>0</v>
      </c>
      <c r="AB14" s="53"/>
      <c r="AC14" s="59">
        <f>U14-AK14</f>
        <v>34</v>
      </c>
      <c r="AD14" s="59"/>
      <c r="AE14" s="59">
        <f>W14-AM14</f>
        <v>10</v>
      </c>
      <c r="AF14" s="59"/>
      <c r="AG14" s="59"/>
      <c r="AH14" s="59"/>
      <c r="AI14" s="59"/>
      <c r="AJ14" s="59"/>
      <c r="AK14" s="59">
        <v>36</v>
      </c>
      <c r="AL14" s="59"/>
      <c r="AM14" s="59">
        <v>10</v>
      </c>
      <c r="AN14" s="59"/>
    </row>
    <row r="15" spans="1:41" ht="21" customHeight="1" thickBot="1" x14ac:dyDescent="0.3">
      <c r="A15" s="50" t="s">
        <v>78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1">
        <f t="shared" si="1"/>
        <v>3</v>
      </c>
      <c r="N15" s="51"/>
      <c r="O15" s="51">
        <f>Q15+S15+U15+W15</f>
        <v>90</v>
      </c>
      <c r="P15" s="51"/>
      <c r="Q15" s="52"/>
      <c r="R15" s="52"/>
      <c r="S15" s="52"/>
      <c r="T15" s="52"/>
      <c r="U15" s="52">
        <v>30</v>
      </c>
      <c r="V15" s="52"/>
      <c r="W15" s="51">
        <v>60</v>
      </c>
      <c r="X15" s="51"/>
      <c r="Y15" s="53">
        <f t="shared" si="0"/>
        <v>0</v>
      </c>
      <c r="Z15" s="53"/>
      <c r="AA15" s="53">
        <f>S15-AI15</f>
        <v>0</v>
      </c>
      <c r="AB15" s="53"/>
      <c r="AC15" s="59">
        <f>U15-AK15</f>
        <v>30</v>
      </c>
      <c r="AD15" s="59"/>
      <c r="AE15" s="59">
        <f>W15-AM15</f>
        <v>60</v>
      </c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1" ht="16.5" customHeight="1" thickBot="1" x14ac:dyDescent="0.3">
      <c r="A16" s="50" t="s">
        <v>82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>
        <f t="shared" ref="M16" si="2">O16/30</f>
        <v>3</v>
      </c>
      <c r="N16" s="51"/>
      <c r="O16" s="51">
        <f>Q16+S16+U16+W16</f>
        <v>90</v>
      </c>
      <c r="P16" s="51"/>
      <c r="Q16" s="52"/>
      <c r="R16" s="52"/>
      <c r="S16" s="52"/>
      <c r="T16" s="52"/>
      <c r="U16" s="52">
        <v>30</v>
      </c>
      <c r="V16" s="52"/>
      <c r="W16" s="51">
        <v>60</v>
      </c>
      <c r="X16" s="51"/>
      <c r="Y16" s="53">
        <f t="shared" si="0"/>
        <v>0</v>
      </c>
      <c r="Z16" s="53"/>
      <c r="AA16" s="53"/>
      <c r="AB16" s="53"/>
      <c r="AC16" s="59"/>
      <c r="AD16" s="59"/>
      <c r="AE16" s="59"/>
      <c r="AF16" s="59"/>
      <c r="AG16" s="60"/>
      <c r="AH16" s="61"/>
      <c r="AI16" s="60"/>
      <c r="AJ16" s="61"/>
      <c r="AK16" s="60">
        <v>30</v>
      </c>
      <c r="AL16" s="61"/>
      <c r="AM16" s="60">
        <v>60</v>
      </c>
      <c r="AN16" s="61"/>
    </row>
    <row r="17" spans="1:40" ht="16.5" customHeight="1" thickBot="1" x14ac:dyDescent="0.3">
      <c r="A17" s="57" t="s">
        <v>81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1">
        <f t="shared" si="1"/>
        <v>3</v>
      </c>
      <c r="N17" s="51"/>
      <c r="O17" s="51">
        <f t="shared" ref="O17:O28" si="3">Q17+S17+U17+W17</f>
        <v>90</v>
      </c>
      <c r="P17" s="51"/>
      <c r="Q17" s="52">
        <v>20</v>
      </c>
      <c r="R17" s="52"/>
      <c r="S17" s="52">
        <v>10</v>
      </c>
      <c r="T17" s="52"/>
      <c r="U17" s="52"/>
      <c r="V17" s="52"/>
      <c r="W17" s="51">
        <v>60</v>
      </c>
      <c r="X17" s="51"/>
      <c r="Y17" s="59">
        <f t="shared" si="0"/>
        <v>10</v>
      </c>
      <c r="Z17" s="59"/>
      <c r="AA17" s="59">
        <v>4</v>
      </c>
      <c r="AB17" s="59"/>
      <c r="AC17" s="53">
        <f t="shared" ref="AC17:AC26" si="4">U17-AK17</f>
        <v>0</v>
      </c>
      <c r="AD17" s="53"/>
      <c r="AE17" s="59">
        <v>32</v>
      </c>
      <c r="AF17" s="59"/>
      <c r="AG17" s="59">
        <v>10</v>
      </c>
      <c r="AH17" s="59"/>
      <c r="AI17" s="59">
        <v>6</v>
      </c>
      <c r="AJ17" s="59"/>
      <c r="AK17" s="59"/>
      <c r="AL17" s="59"/>
      <c r="AM17" s="59">
        <v>28</v>
      </c>
      <c r="AN17" s="59"/>
    </row>
    <row r="18" spans="1:40" ht="16.5" thickBot="1" x14ac:dyDescent="0.3">
      <c r="A18" s="57" t="s">
        <v>24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1">
        <f t="shared" si="1"/>
        <v>3</v>
      </c>
      <c r="N18" s="51"/>
      <c r="O18" s="51">
        <f t="shared" si="3"/>
        <v>90</v>
      </c>
      <c r="P18" s="51"/>
      <c r="Q18" s="52">
        <v>20</v>
      </c>
      <c r="R18" s="52"/>
      <c r="S18" s="52">
        <v>20</v>
      </c>
      <c r="T18" s="52"/>
      <c r="U18" s="52"/>
      <c r="V18" s="52"/>
      <c r="W18" s="51">
        <v>50</v>
      </c>
      <c r="X18" s="51"/>
      <c r="Y18" s="53">
        <f t="shared" si="0"/>
        <v>0</v>
      </c>
      <c r="Z18" s="53"/>
      <c r="AA18" s="53">
        <f t="shared" ref="AA18:AA26" si="5">S18-AI18</f>
        <v>0</v>
      </c>
      <c r="AB18" s="53"/>
      <c r="AC18" s="53">
        <f t="shared" si="4"/>
        <v>0</v>
      </c>
      <c r="AD18" s="53"/>
      <c r="AE18" s="53">
        <f t="shared" ref="AE18:AE26" si="6">W18-AM18</f>
        <v>0</v>
      </c>
      <c r="AF18" s="53"/>
      <c r="AG18" s="59">
        <v>20</v>
      </c>
      <c r="AH18" s="59"/>
      <c r="AI18" s="59">
        <v>20</v>
      </c>
      <c r="AJ18" s="59"/>
      <c r="AK18" s="59"/>
      <c r="AL18" s="59"/>
      <c r="AM18" s="59">
        <v>50</v>
      </c>
      <c r="AN18" s="59"/>
    </row>
    <row r="19" spans="1:40" ht="27.75" customHeight="1" thickBot="1" x14ac:dyDescent="0.3">
      <c r="A19" s="57" t="s">
        <v>79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1">
        <f t="shared" si="1"/>
        <v>3</v>
      </c>
      <c r="N19" s="51"/>
      <c r="O19" s="51">
        <f t="shared" si="3"/>
        <v>90</v>
      </c>
      <c r="P19" s="51"/>
      <c r="Q19" s="52">
        <v>10</v>
      </c>
      <c r="R19" s="52"/>
      <c r="S19" s="52">
        <v>10</v>
      </c>
      <c r="T19" s="52"/>
      <c r="U19" s="52"/>
      <c r="V19" s="52"/>
      <c r="W19" s="51">
        <v>70</v>
      </c>
      <c r="X19" s="51"/>
      <c r="Y19" s="53">
        <f t="shared" si="0"/>
        <v>0</v>
      </c>
      <c r="Z19" s="53"/>
      <c r="AA19" s="53">
        <f t="shared" si="5"/>
        <v>0</v>
      </c>
      <c r="AB19" s="53"/>
      <c r="AC19" s="53">
        <f t="shared" si="4"/>
        <v>0</v>
      </c>
      <c r="AD19" s="53"/>
      <c r="AE19" s="53">
        <f t="shared" si="6"/>
        <v>0</v>
      </c>
      <c r="AF19" s="53"/>
      <c r="AG19" s="59">
        <v>10</v>
      </c>
      <c r="AH19" s="59"/>
      <c r="AI19" s="59">
        <v>10</v>
      </c>
      <c r="AJ19" s="59"/>
      <c r="AK19" s="59"/>
      <c r="AL19" s="59"/>
      <c r="AM19" s="59">
        <v>70</v>
      </c>
      <c r="AN19" s="59"/>
    </row>
    <row r="20" spans="1:40" ht="33" customHeight="1" thickBot="1" x14ac:dyDescent="0.3">
      <c r="A20" s="57" t="s">
        <v>80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1">
        <f t="shared" si="1"/>
        <v>3</v>
      </c>
      <c r="N20" s="51"/>
      <c r="O20" s="51">
        <f t="shared" si="3"/>
        <v>90</v>
      </c>
      <c r="P20" s="51"/>
      <c r="Q20" s="52">
        <v>20</v>
      </c>
      <c r="R20" s="52"/>
      <c r="S20" s="52">
        <v>20</v>
      </c>
      <c r="T20" s="52"/>
      <c r="U20" s="52"/>
      <c r="V20" s="52"/>
      <c r="W20" s="51">
        <v>50</v>
      </c>
      <c r="X20" s="51"/>
      <c r="Y20" s="59">
        <f t="shared" si="0"/>
        <v>20</v>
      </c>
      <c r="Z20" s="59"/>
      <c r="AA20" s="59">
        <f t="shared" si="5"/>
        <v>20</v>
      </c>
      <c r="AB20" s="59"/>
      <c r="AC20" s="53">
        <f t="shared" si="4"/>
        <v>0</v>
      </c>
      <c r="AD20" s="53"/>
      <c r="AE20" s="59">
        <f t="shared" si="6"/>
        <v>50</v>
      </c>
      <c r="AF20" s="59"/>
      <c r="AG20" s="59"/>
      <c r="AH20" s="59"/>
      <c r="AI20" s="59"/>
      <c r="AJ20" s="59"/>
      <c r="AK20" s="59"/>
      <c r="AL20" s="59"/>
      <c r="AM20" s="59"/>
      <c r="AN20" s="59"/>
    </row>
    <row r="21" spans="1:40" ht="16.5" customHeight="1" thickBot="1" x14ac:dyDescent="0.3">
      <c r="A21" s="57" t="s">
        <v>83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1">
        <f t="shared" si="1"/>
        <v>5.5</v>
      </c>
      <c r="N21" s="51"/>
      <c r="O21" s="51">
        <f t="shared" si="3"/>
        <v>165</v>
      </c>
      <c r="P21" s="51"/>
      <c r="Q21" s="52">
        <v>36</v>
      </c>
      <c r="R21" s="52"/>
      <c r="S21" s="52"/>
      <c r="T21" s="52"/>
      <c r="U21" s="52">
        <v>54</v>
      </c>
      <c r="V21" s="52"/>
      <c r="W21" s="51">
        <v>75</v>
      </c>
      <c r="X21" s="51"/>
      <c r="Y21" s="59">
        <f t="shared" si="0"/>
        <v>18</v>
      </c>
      <c r="Z21" s="59"/>
      <c r="AA21" s="53">
        <f t="shared" si="5"/>
        <v>0</v>
      </c>
      <c r="AB21" s="53"/>
      <c r="AC21" s="59">
        <f t="shared" si="4"/>
        <v>26</v>
      </c>
      <c r="AD21" s="59"/>
      <c r="AE21" s="59">
        <f t="shared" si="6"/>
        <v>35</v>
      </c>
      <c r="AF21" s="59"/>
      <c r="AG21" s="59">
        <v>18</v>
      </c>
      <c r="AH21" s="59"/>
      <c r="AI21" s="59"/>
      <c r="AJ21" s="59"/>
      <c r="AK21" s="59">
        <v>28</v>
      </c>
      <c r="AL21" s="59"/>
      <c r="AM21" s="59">
        <v>40</v>
      </c>
      <c r="AN21" s="59"/>
    </row>
    <row r="22" spans="1:40" ht="29.25" customHeight="1" thickBot="1" x14ac:dyDescent="0.3">
      <c r="A22" s="57" t="s">
        <v>84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1">
        <f t="shared" si="1"/>
        <v>4</v>
      </c>
      <c r="N22" s="51"/>
      <c r="O22" s="51">
        <f t="shared" si="3"/>
        <v>120</v>
      </c>
      <c r="P22" s="51"/>
      <c r="Q22" s="52">
        <v>26</v>
      </c>
      <c r="R22" s="52"/>
      <c r="S22" s="52"/>
      <c r="T22" s="52"/>
      <c r="U22" s="52">
        <v>52</v>
      </c>
      <c r="V22" s="52"/>
      <c r="W22" s="51">
        <v>42</v>
      </c>
      <c r="X22" s="51"/>
      <c r="Y22" s="59">
        <f t="shared" si="0"/>
        <v>12</v>
      </c>
      <c r="Z22" s="59"/>
      <c r="AA22" s="53">
        <f t="shared" si="5"/>
        <v>0</v>
      </c>
      <c r="AB22" s="53"/>
      <c r="AC22" s="59">
        <f t="shared" si="4"/>
        <v>26</v>
      </c>
      <c r="AD22" s="59"/>
      <c r="AE22" s="59">
        <f t="shared" si="6"/>
        <v>20</v>
      </c>
      <c r="AF22" s="59"/>
      <c r="AG22" s="59">
        <v>14</v>
      </c>
      <c r="AH22" s="59"/>
      <c r="AI22" s="59"/>
      <c r="AJ22" s="59"/>
      <c r="AK22" s="59">
        <v>26</v>
      </c>
      <c r="AL22" s="59"/>
      <c r="AM22" s="59">
        <v>22</v>
      </c>
      <c r="AN22" s="59"/>
    </row>
    <row r="23" spans="1:40" ht="16.5" customHeight="1" thickBot="1" x14ac:dyDescent="0.3">
      <c r="A23" s="57" t="s">
        <v>85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1">
        <f t="shared" si="1"/>
        <v>3</v>
      </c>
      <c r="N23" s="51"/>
      <c r="O23" s="51">
        <f t="shared" si="3"/>
        <v>90</v>
      </c>
      <c r="P23" s="51"/>
      <c r="Q23" s="52">
        <v>14</v>
      </c>
      <c r="R23" s="52"/>
      <c r="S23" s="52"/>
      <c r="T23" s="52"/>
      <c r="U23" s="52">
        <v>26</v>
      </c>
      <c r="V23" s="52"/>
      <c r="W23" s="51">
        <v>50</v>
      </c>
      <c r="X23" s="51"/>
      <c r="Y23" s="53">
        <f t="shared" si="0"/>
        <v>0</v>
      </c>
      <c r="Z23" s="53"/>
      <c r="AA23" s="53">
        <f t="shared" si="5"/>
        <v>0</v>
      </c>
      <c r="AB23" s="53"/>
      <c r="AC23" s="53">
        <f t="shared" si="4"/>
        <v>0</v>
      </c>
      <c r="AD23" s="53"/>
      <c r="AE23" s="53">
        <f t="shared" si="6"/>
        <v>0</v>
      </c>
      <c r="AF23" s="53"/>
      <c r="AG23" s="59">
        <v>14</v>
      </c>
      <c r="AH23" s="59"/>
      <c r="AI23" s="59"/>
      <c r="AJ23" s="59"/>
      <c r="AK23" s="59">
        <v>26</v>
      </c>
      <c r="AL23" s="59"/>
      <c r="AM23" s="59">
        <v>50</v>
      </c>
      <c r="AN23" s="59"/>
    </row>
    <row r="24" spans="1:40" ht="16.5" thickBot="1" x14ac:dyDescent="0.3">
      <c r="A24" s="57" t="s">
        <v>86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1">
        <f t="shared" si="1"/>
        <v>4</v>
      </c>
      <c r="N24" s="51"/>
      <c r="O24" s="51">
        <f t="shared" si="3"/>
        <v>120</v>
      </c>
      <c r="P24" s="51"/>
      <c r="Q24" s="52">
        <v>22</v>
      </c>
      <c r="R24" s="52"/>
      <c r="S24" s="52"/>
      <c r="T24" s="52"/>
      <c r="U24" s="52">
        <v>42</v>
      </c>
      <c r="V24" s="52"/>
      <c r="W24" s="51">
        <v>56</v>
      </c>
      <c r="X24" s="51"/>
      <c r="Y24" s="59">
        <f t="shared" si="0"/>
        <v>22</v>
      </c>
      <c r="Z24" s="59"/>
      <c r="AA24" s="53">
        <f t="shared" si="5"/>
        <v>0</v>
      </c>
      <c r="AB24" s="53"/>
      <c r="AC24" s="59">
        <f t="shared" si="4"/>
        <v>42</v>
      </c>
      <c r="AD24" s="59"/>
      <c r="AE24" s="59">
        <f t="shared" si="6"/>
        <v>56</v>
      </c>
      <c r="AF24" s="59"/>
      <c r="AG24" s="59"/>
      <c r="AH24" s="59"/>
      <c r="AI24" s="59"/>
      <c r="AJ24" s="59"/>
      <c r="AK24" s="59"/>
      <c r="AL24" s="59"/>
      <c r="AM24" s="59"/>
      <c r="AN24" s="59"/>
    </row>
    <row r="25" spans="1:40" ht="16.5" customHeight="1" thickBot="1" x14ac:dyDescent="0.3">
      <c r="A25" s="57" t="s">
        <v>87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1">
        <f t="shared" si="1"/>
        <v>11.5</v>
      </c>
      <c r="N25" s="51"/>
      <c r="O25" s="51">
        <f t="shared" si="3"/>
        <v>345</v>
      </c>
      <c r="P25" s="51"/>
      <c r="Q25" s="52">
        <v>56</v>
      </c>
      <c r="R25" s="52"/>
      <c r="S25" s="52"/>
      <c r="T25" s="52"/>
      <c r="U25" s="52">
        <v>124</v>
      </c>
      <c r="V25" s="52"/>
      <c r="W25" s="51">
        <v>165</v>
      </c>
      <c r="X25" s="51"/>
      <c r="Y25" s="59">
        <f t="shared" si="0"/>
        <v>28</v>
      </c>
      <c r="Z25" s="59"/>
      <c r="AA25" s="53">
        <f t="shared" si="5"/>
        <v>0</v>
      </c>
      <c r="AB25" s="53"/>
      <c r="AC25" s="59">
        <f t="shared" si="4"/>
        <v>62</v>
      </c>
      <c r="AD25" s="59"/>
      <c r="AE25" s="59">
        <f t="shared" si="6"/>
        <v>80</v>
      </c>
      <c r="AF25" s="59"/>
      <c r="AG25" s="59">
        <v>28</v>
      </c>
      <c r="AH25" s="59"/>
      <c r="AI25" s="59"/>
      <c r="AJ25" s="59"/>
      <c r="AK25" s="59">
        <v>62</v>
      </c>
      <c r="AL25" s="59"/>
      <c r="AM25" s="59">
        <v>85</v>
      </c>
      <c r="AN25" s="59"/>
    </row>
    <row r="26" spans="1:40" ht="16.5" customHeight="1" thickBot="1" x14ac:dyDescent="0.3">
      <c r="A26" s="57" t="s">
        <v>88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1">
        <f t="shared" si="1"/>
        <v>7</v>
      </c>
      <c r="N26" s="51"/>
      <c r="O26" s="51">
        <f t="shared" si="3"/>
        <v>210</v>
      </c>
      <c r="P26" s="51"/>
      <c r="Q26" s="52">
        <v>20</v>
      </c>
      <c r="R26" s="52"/>
      <c r="S26" s="52"/>
      <c r="T26" s="52"/>
      <c r="U26" s="52">
        <v>64</v>
      </c>
      <c r="V26" s="52"/>
      <c r="W26" s="51">
        <v>126</v>
      </c>
      <c r="X26" s="51"/>
      <c r="Y26" s="53">
        <f t="shared" si="0"/>
        <v>0</v>
      </c>
      <c r="Z26" s="53"/>
      <c r="AA26" s="53">
        <f t="shared" si="5"/>
        <v>0</v>
      </c>
      <c r="AB26" s="53"/>
      <c r="AC26" s="53">
        <f t="shared" si="4"/>
        <v>0</v>
      </c>
      <c r="AD26" s="53"/>
      <c r="AE26" s="53">
        <f t="shared" si="6"/>
        <v>0</v>
      </c>
      <c r="AF26" s="53"/>
      <c r="AG26" s="59">
        <v>20</v>
      </c>
      <c r="AH26" s="59"/>
      <c r="AI26" s="59"/>
      <c r="AJ26" s="59"/>
      <c r="AK26" s="59">
        <v>64</v>
      </c>
      <c r="AL26" s="59"/>
      <c r="AM26" s="59">
        <v>126</v>
      </c>
      <c r="AN26" s="59"/>
    </row>
    <row r="27" spans="1:40" ht="24.75" customHeight="1" thickBot="1" x14ac:dyDescent="0.3">
      <c r="A27" s="58" t="s">
        <v>37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1">
        <f t="shared" si="1"/>
        <v>4</v>
      </c>
      <c r="N27" s="51"/>
      <c r="O27" s="51">
        <f t="shared" si="3"/>
        <v>120</v>
      </c>
      <c r="P27" s="51"/>
      <c r="Q27" s="52">
        <v>10</v>
      </c>
      <c r="R27" s="52"/>
      <c r="S27" s="52"/>
      <c r="T27" s="52"/>
      <c r="U27" s="52">
        <v>10</v>
      </c>
      <c r="V27" s="52"/>
      <c r="W27" s="51">
        <v>100</v>
      </c>
      <c r="X27" s="51"/>
      <c r="Y27" s="59">
        <v>10</v>
      </c>
      <c r="Z27" s="59"/>
      <c r="AA27" s="59"/>
      <c r="AB27" s="59"/>
      <c r="AC27" s="59">
        <v>10</v>
      </c>
      <c r="AD27" s="59"/>
      <c r="AE27" s="59">
        <v>100</v>
      </c>
      <c r="AF27" s="59"/>
      <c r="AG27" s="59"/>
      <c r="AH27" s="59"/>
      <c r="AI27" s="59"/>
      <c r="AJ27" s="59"/>
      <c r="AK27" s="59"/>
      <c r="AL27" s="59"/>
      <c r="AM27" s="59"/>
      <c r="AN27" s="59"/>
    </row>
    <row r="28" spans="1:40" ht="33.75" customHeight="1" thickBot="1" x14ac:dyDescent="0.3">
      <c r="A28" s="57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1"/>
      <c r="N28" s="51"/>
      <c r="O28" s="51">
        <f t="shared" si="3"/>
        <v>160</v>
      </c>
      <c r="P28" s="51"/>
      <c r="Q28" s="52"/>
      <c r="R28" s="52"/>
      <c r="S28" s="52">
        <v>30</v>
      </c>
      <c r="T28" s="52"/>
      <c r="U28" s="52"/>
      <c r="V28" s="52"/>
      <c r="W28" s="51">
        <v>130</v>
      </c>
      <c r="X28" s="51"/>
      <c r="Y28" s="59"/>
      <c r="Z28" s="59"/>
      <c r="AA28" s="59">
        <f>S28-AI28</f>
        <v>14</v>
      </c>
      <c r="AB28" s="59"/>
      <c r="AC28" s="53">
        <f>U28-AK28</f>
        <v>0</v>
      </c>
      <c r="AD28" s="53"/>
      <c r="AE28" s="59">
        <f>W28-AM28</f>
        <v>60</v>
      </c>
      <c r="AF28" s="59"/>
      <c r="AG28" s="59"/>
      <c r="AH28" s="59"/>
      <c r="AI28" s="59">
        <v>16</v>
      </c>
      <c r="AJ28" s="59"/>
      <c r="AK28" s="59"/>
      <c r="AL28" s="59"/>
      <c r="AM28" s="59">
        <v>70</v>
      </c>
      <c r="AN28" s="59"/>
    </row>
    <row r="29" spans="1:40" ht="17.25" thickBot="1" x14ac:dyDescent="0.3">
      <c r="A29" s="56" t="s">
        <v>22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5">
        <f>SUM(M13:N28)</f>
        <v>63</v>
      </c>
      <c r="N29" s="55"/>
      <c r="O29" s="55">
        <f>SUM(O13:P28)</f>
        <v>2050</v>
      </c>
      <c r="P29" s="55"/>
      <c r="Q29" s="55">
        <f t="shared" ref="Q29" si="7">SUM(Q13:R28)</f>
        <v>254</v>
      </c>
      <c r="R29" s="55"/>
      <c r="S29" s="55">
        <f t="shared" ref="S29" si="8">SUM(S13:T28)</f>
        <v>90</v>
      </c>
      <c r="T29" s="55"/>
      <c r="U29" s="55">
        <f t="shared" ref="U29" si="9">SUM(U13:V28)</f>
        <v>552</v>
      </c>
      <c r="V29" s="55"/>
      <c r="W29" s="55">
        <f t="shared" ref="W29:AE29" si="10">SUM(W13:X28)</f>
        <v>1154</v>
      </c>
      <c r="X29" s="55"/>
      <c r="Y29" s="55">
        <f>SUM(Y13:Z28)</f>
        <v>120</v>
      </c>
      <c r="Z29" s="55"/>
      <c r="AA29" s="55">
        <f t="shared" si="10"/>
        <v>38</v>
      </c>
      <c r="AB29" s="55"/>
      <c r="AC29" s="55">
        <f t="shared" si="10"/>
        <v>240</v>
      </c>
      <c r="AD29" s="55"/>
      <c r="AE29" s="55">
        <f t="shared" si="10"/>
        <v>523</v>
      </c>
      <c r="AF29" s="55"/>
      <c r="AG29" s="55">
        <f>SUM(AG13:AH28)</f>
        <v>134</v>
      </c>
      <c r="AH29" s="55"/>
      <c r="AI29" s="55">
        <f t="shared" ref="AI29:AM29" si="11">SUM(AI13:AJ28)</f>
        <v>52</v>
      </c>
      <c r="AJ29" s="55"/>
      <c r="AK29" s="55">
        <f t="shared" si="11"/>
        <v>312</v>
      </c>
      <c r="AL29" s="55"/>
      <c r="AM29" s="55">
        <f t="shared" si="11"/>
        <v>631</v>
      </c>
      <c r="AN29" s="55"/>
    </row>
    <row r="30" spans="1:40" ht="15.75" x14ac:dyDescent="0.25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54" t="s">
        <v>36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</row>
    <row r="31" spans="1:40" x14ac:dyDescent="0.25">
      <c r="C31" s="8"/>
      <c r="D31" s="8"/>
      <c r="E31" s="8"/>
      <c r="AG31" s="8"/>
      <c r="AH31" s="8"/>
      <c r="AI31" s="8"/>
      <c r="AJ31" s="8"/>
      <c r="AK31" s="8"/>
      <c r="AL31" s="8"/>
      <c r="AM31" s="8"/>
      <c r="AN31" s="8"/>
    </row>
    <row r="32" spans="1:40" x14ac:dyDescent="0.25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</sheetData>
  <mergeCells count="286"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Q8:R12"/>
    <mergeCell ref="S8:T12"/>
    <mergeCell ref="U8:V12"/>
    <mergeCell ref="W8:X12"/>
    <mergeCell ref="Y8:AD8"/>
    <mergeCell ref="AM8:AN12"/>
    <mergeCell ref="AM13:AN13"/>
    <mergeCell ref="A14:L14"/>
    <mergeCell ref="M14:N14"/>
    <mergeCell ref="O14:P14"/>
    <mergeCell ref="Q14:R14"/>
    <mergeCell ref="S14:T14"/>
    <mergeCell ref="AC13:AD13"/>
    <mergeCell ref="AE13:AF13"/>
    <mergeCell ref="AG13:AH13"/>
    <mergeCell ref="AI13:AJ13"/>
    <mergeCell ref="AG14:AH14"/>
    <mergeCell ref="AI14:AJ14"/>
    <mergeCell ref="AM14:AN14"/>
    <mergeCell ref="AK14:AL14"/>
    <mergeCell ref="A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15:L15"/>
    <mergeCell ref="M15:N15"/>
    <mergeCell ref="O15:P15"/>
    <mergeCell ref="Q15:R15"/>
    <mergeCell ref="S15:T15"/>
    <mergeCell ref="U15:V15"/>
    <mergeCell ref="W15:X15"/>
    <mergeCell ref="Y9:AD9"/>
    <mergeCell ref="AG9:AL9"/>
    <mergeCell ref="Y10:Z12"/>
    <mergeCell ref="AK13:AL13"/>
    <mergeCell ref="AG10:AH12"/>
    <mergeCell ref="AI10:AJ12"/>
    <mergeCell ref="AK10:AL12"/>
    <mergeCell ref="AE8:AF12"/>
    <mergeCell ref="AG8:AL8"/>
    <mergeCell ref="U14:V14"/>
    <mergeCell ref="W14:X14"/>
    <mergeCell ref="Y14:Z14"/>
    <mergeCell ref="AA14:AB14"/>
    <mergeCell ref="AC14:AD14"/>
    <mergeCell ref="AE14:AF14"/>
    <mergeCell ref="AG15:AH15"/>
    <mergeCell ref="AI15:AJ15"/>
    <mergeCell ref="AK15:AL15"/>
    <mergeCell ref="AM15:AN15"/>
    <mergeCell ref="Y15:Z15"/>
    <mergeCell ref="AA15:AB15"/>
    <mergeCell ref="AC15:AD15"/>
    <mergeCell ref="AE15:AF15"/>
    <mergeCell ref="S17:T17"/>
    <mergeCell ref="U17:V17"/>
    <mergeCell ref="W17:X17"/>
    <mergeCell ref="Y17:Z17"/>
    <mergeCell ref="AA17:AB17"/>
    <mergeCell ref="AK17:AL17"/>
    <mergeCell ref="AC16:AD16"/>
    <mergeCell ref="AE16:AF16"/>
    <mergeCell ref="AG16:AH16"/>
    <mergeCell ref="AI16:AJ16"/>
    <mergeCell ref="AK16:AL16"/>
    <mergeCell ref="AM16:AN16"/>
    <mergeCell ref="U18:V18"/>
    <mergeCell ref="W18:X18"/>
    <mergeCell ref="Y18:Z18"/>
    <mergeCell ref="AA18:AB18"/>
    <mergeCell ref="AC18:AD18"/>
    <mergeCell ref="AE18:AF18"/>
    <mergeCell ref="AM17:AN17"/>
    <mergeCell ref="A18:L18"/>
    <mergeCell ref="M18:N18"/>
    <mergeCell ref="O18:P18"/>
    <mergeCell ref="Q18:R18"/>
    <mergeCell ref="S18:T18"/>
    <mergeCell ref="AC17:AD17"/>
    <mergeCell ref="AE17:AF17"/>
    <mergeCell ref="AG17:AH17"/>
    <mergeCell ref="AI17:AJ17"/>
    <mergeCell ref="AG18:AH18"/>
    <mergeCell ref="AI18:AJ18"/>
    <mergeCell ref="AK18:AL18"/>
    <mergeCell ref="AM18:AN18"/>
    <mergeCell ref="A17:L17"/>
    <mergeCell ref="M17:N17"/>
    <mergeCell ref="O17:P17"/>
    <mergeCell ref="Q17:R17"/>
    <mergeCell ref="AI19:AJ19"/>
    <mergeCell ref="AK19:AL19"/>
    <mergeCell ref="AM19:AN19"/>
    <mergeCell ref="AA19:AB19"/>
    <mergeCell ref="AC19:AD19"/>
    <mergeCell ref="AE19:AF19"/>
    <mergeCell ref="AG19:AH19"/>
    <mergeCell ref="A19:L19"/>
    <mergeCell ref="M19:N19"/>
    <mergeCell ref="O19:P19"/>
    <mergeCell ref="Q19:R19"/>
    <mergeCell ref="S19:T19"/>
    <mergeCell ref="U19:V19"/>
    <mergeCell ref="W19:X19"/>
    <mergeCell ref="Y19:Z19"/>
    <mergeCell ref="AG20:AH20"/>
    <mergeCell ref="AI20:AJ20"/>
    <mergeCell ref="AK20:AL20"/>
    <mergeCell ref="AM20:AN20"/>
    <mergeCell ref="A21:L21"/>
    <mergeCell ref="M21:N21"/>
    <mergeCell ref="O21:P21"/>
    <mergeCell ref="Q21:R21"/>
    <mergeCell ref="S21:T21"/>
    <mergeCell ref="U21:V21"/>
    <mergeCell ref="W21:X21"/>
    <mergeCell ref="Y21:Z21"/>
    <mergeCell ref="W20:X20"/>
    <mergeCell ref="Y20:Z20"/>
    <mergeCell ref="AA20:AB20"/>
    <mergeCell ref="AC20:AD20"/>
    <mergeCell ref="AE20:AF20"/>
    <mergeCell ref="A20:L20"/>
    <mergeCell ref="M20:N20"/>
    <mergeCell ref="O20:P20"/>
    <mergeCell ref="Q20:R20"/>
    <mergeCell ref="S20:T20"/>
    <mergeCell ref="U20:V20"/>
    <mergeCell ref="A22:L22"/>
    <mergeCell ref="M22:N22"/>
    <mergeCell ref="O22:P22"/>
    <mergeCell ref="Q22:R22"/>
    <mergeCell ref="S22:T22"/>
    <mergeCell ref="U22:V22"/>
    <mergeCell ref="AI21:AJ21"/>
    <mergeCell ref="AK21:AL21"/>
    <mergeCell ref="AM21:AN21"/>
    <mergeCell ref="AA21:AB21"/>
    <mergeCell ref="AC21:AD21"/>
    <mergeCell ref="AE21:AF21"/>
    <mergeCell ref="AG21:AH21"/>
    <mergeCell ref="AG22:AH22"/>
    <mergeCell ref="AI22:AJ22"/>
    <mergeCell ref="AK22:AL22"/>
    <mergeCell ref="AM22:AN22"/>
    <mergeCell ref="W22:X22"/>
    <mergeCell ref="Y22:Z22"/>
    <mergeCell ref="AA22:AB22"/>
    <mergeCell ref="AC22:AD22"/>
    <mergeCell ref="AE22:AF22"/>
    <mergeCell ref="AG25:AH25"/>
    <mergeCell ref="AI25:AJ25"/>
    <mergeCell ref="AK23:AL23"/>
    <mergeCell ref="AM23:AN23"/>
    <mergeCell ref="AG24:AH24"/>
    <mergeCell ref="AI24:AJ24"/>
    <mergeCell ref="AK24:AL24"/>
    <mergeCell ref="AM24:AN24"/>
    <mergeCell ref="W24:X24"/>
    <mergeCell ref="Y24:Z24"/>
    <mergeCell ref="AA24:AB24"/>
    <mergeCell ref="AC24:AD24"/>
    <mergeCell ref="AE24:AF24"/>
    <mergeCell ref="AA23:AB23"/>
    <mergeCell ref="AC23:AD23"/>
    <mergeCell ref="AE23:AF23"/>
    <mergeCell ref="AG23:AH23"/>
    <mergeCell ref="W23:X23"/>
    <mergeCell ref="Y23:Z23"/>
    <mergeCell ref="A24:L24"/>
    <mergeCell ref="M24:N24"/>
    <mergeCell ref="O24:P24"/>
    <mergeCell ref="Q24:R24"/>
    <mergeCell ref="S24:T24"/>
    <mergeCell ref="U24:V24"/>
    <mergeCell ref="AI23:AJ23"/>
    <mergeCell ref="A23:L23"/>
    <mergeCell ref="M23:N23"/>
    <mergeCell ref="O23:P23"/>
    <mergeCell ref="Q23:R23"/>
    <mergeCell ref="S23:T23"/>
    <mergeCell ref="U23:V23"/>
    <mergeCell ref="AK25:AL25"/>
    <mergeCell ref="AM25:AN25"/>
    <mergeCell ref="AI26:AJ26"/>
    <mergeCell ref="AK26:AL26"/>
    <mergeCell ref="AM26:AN26"/>
    <mergeCell ref="A26:L26"/>
    <mergeCell ref="M26:N26"/>
    <mergeCell ref="O26:P26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AE25:AF25"/>
    <mergeCell ref="A25:L25"/>
    <mergeCell ref="M25:N25"/>
    <mergeCell ref="O25:P25"/>
    <mergeCell ref="Q25:R25"/>
    <mergeCell ref="S25:T25"/>
    <mergeCell ref="U25:V25"/>
    <mergeCell ref="AI28:AJ28"/>
    <mergeCell ref="AK28:AL28"/>
    <mergeCell ref="AM28:AN28"/>
    <mergeCell ref="AC28:AD28"/>
    <mergeCell ref="AE28:AF28"/>
    <mergeCell ref="AG28:AH28"/>
    <mergeCell ref="AA26:AB26"/>
    <mergeCell ref="AC26:AD26"/>
    <mergeCell ref="AE26:AF26"/>
    <mergeCell ref="AG26:AH26"/>
    <mergeCell ref="AG27:AH27"/>
    <mergeCell ref="AI27:AJ27"/>
    <mergeCell ref="AK27:AL27"/>
    <mergeCell ref="AM27:AN27"/>
    <mergeCell ref="A27:L27"/>
    <mergeCell ref="M27:N27"/>
    <mergeCell ref="AA27:AB27"/>
    <mergeCell ref="AC27:AD27"/>
    <mergeCell ref="AE27:AF27"/>
    <mergeCell ref="W27:X27"/>
    <mergeCell ref="AA28:AB28"/>
    <mergeCell ref="O27:P27"/>
    <mergeCell ref="Q27:R27"/>
    <mergeCell ref="S27:T27"/>
    <mergeCell ref="U27:V27"/>
    <mergeCell ref="W28:X28"/>
    <mergeCell ref="Y28:Z28"/>
    <mergeCell ref="Y27:Z27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M30:AN30"/>
    <mergeCell ref="AG29:AH29"/>
    <mergeCell ref="AI29:AJ29"/>
    <mergeCell ref="AK29:AL29"/>
    <mergeCell ref="AM29:AN29"/>
    <mergeCell ref="W29:X29"/>
    <mergeCell ref="Y29:Z29"/>
    <mergeCell ref="AA29:AB29"/>
    <mergeCell ref="AC29:AD29"/>
    <mergeCell ref="AE29:AF29"/>
    <mergeCell ref="A16:L16"/>
    <mergeCell ref="M16:N16"/>
    <mergeCell ref="O16:P16"/>
    <mergeCell ref="Q16:R16"/>
    <mergeCell ref="S16:T16"/>
    <mergeCell ref="U16:V16"/>
    <mergeCell ref="W16:X16"/>
    <mergeCell ref="Y16:Z16"/>
    <mergeCell ref="AA16:AB16"/>
  </mergeCells>
  <pageMargins left="3.937007874015748E-2" right="0" top="0.59055118110236227" bottom="0.59055118110236227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topLeftCell="A22" zoomScale="75" zoomScaleNormal="75" workbookViewId="0">
      <selection activeCell="A26" sqref="A26:XFD26"/>
    </sheetView>
  </sheetViews>
  <sheetFormatPr defaultRowHeight="15" x14ac:dyDescent="0.25"/>
  <cols>
    <col min="1" max="10" width="3.28515625" customWidth="1"/>
    <col min="11" max="11" width="6.85546875" customWidth="1"/>
    <col min="12" max="12" width="8.28515625" customWidth="1"/>
    <col min="13" max="16" width="5" customWidth="1"/>
    <col min="17" max="32" width="3.85546875" customWidth="1"/>
    <col min="33" max="40" width="4" customWidth="1"/>
  </cols>
  <sheetData>
    <row r="1" spans="1:40" ht="15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30.7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9.5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9.5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O6" s="4"/>
      <c r="P6" s="73" t="s">
        <v>43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0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0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0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0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0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0" s="33" customFormat="1" ht="37.5" customHeight="1" thickBot="1" x14ac:dyDescent="0.3">
      <c r="A13" s="57" t="s">
        <v>94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1">
        <f>O13/30</f>
        <v>6</v>
      </c>
      <c r="N13" s="51"/>
      <c r="O13" s="51">
        <f>Q13+S13+U13+W13</f>
        <v>180</v>
      </c>
      <c r="P13" s="51"/>
      <c r="Q13" s="52"/>
      <c r="R13" s="52"/>
      <c r="S13" s="52"/>
      <c r="T13" s="52"/>
      <c r="U13" s="52">
        <v>70</v>
      </c>
      <c r="V13" s="52"/>
      <c r="W13" s="51">
        <v>110</v>
      </c>
      <c r="X13" s="51"/>
      <c r="Y13" s="87"/>
      <c r="Z13" s="87"/>
      <c r="AA13" s="87"/>
      <c r="AB13" s="87"/>
      <c r="AC13" s="87">
        <f>U13-AK13</f>
        <v>36</v>
      </c>
      <c r="AD13" s="87"/>
      <c r="AE13" s="87">
        <f>W13-AM13</f>
        <v>60</v>
      </c>
      <c r="AF13" s="87"/>
      <c r="AG13" s="87"/>
      <c r="AH13" s="87"/>
      <c r="AI13" s="87"/>
      <c r="AJ13" s="87"/>
      <c r="AK13" s="87">
        <v>34</v>
      </c>
      <c r="AL13" s="87"/>
      <c r="AM13" s="87">
        <v>50</v>
      </c>
      <c r="AN13" s="87"/>
    </row>
    <row r="14" spans="1:40" s="33" customFormat="1" ht="24" customHeight="1" thickBot="1" x14ac:dyDescent="0.3">
      <c r="A14" s="102" t="s">
        <v>87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51">
        <f t="shared" ref="M14:M23" si="0">O14/30</f>
        <v>3</v>
      </c>
      <c r="N14" s="51"/>
      <c r="O14" s="51">
        <f t="shared" ref="O14:O27" si="1">Q14+S14+U14+W14</f>
        <v>90</v>
      </c>
      <c r="P14" s="51"/>
      <c r="Q14" s="52">
        <v>20</v>
      </c>
      <c r="R14" s="52"/>
      <c r="S14" s="52"/>
      <c r="T14" s="52"/>
      <c r="U14" s="52">
        <v>30</v>
      </c>
      <c r="V14" s="52"/>
      <c r="W14" s="51">
        <v>40</v>
      </c>
      <c r="X14" s="51"/>
      <c r="Y14" s="87">
        <f>Q14-AG14</f>
        <v>20</v>
      </c>
      <c r="Z14" s="87"/>
      <c r="AA14" s="87"/>
      <c r="AB14" s="87"/>
      <c r="AC14" s="87">
        <f>U14-AK14</f>
        <v>30</v>
      </c>
      <c r="AD14" s="87"/>
      <c r="AE14" s="87">
        <f>W14-AM14</f>
        <v>40</v>
      </c>
      <c r="AF14" s="87"/>
      <c r="AG14" s="87"/>
      <c r="AH14" s="87"/>
      <c r="AI14" s="87"/>
      <c r="AJ14" s="87"/>
      <c r="AK14" s="87"/>
      <c r="AL14" s="87"/>
      <c r="AM14" s="87"/>
      <c r="AN14" s="87"/>
    </row>
    <row r="15" spans="1:40" s="33" customFormat="1" ht="24" customHeight="1" thickBot="1" x14ac:dyDescent="0.3">
      <c r="A15" s="102" t="s">
        <v>95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51">
        <f t="shared" si="0"/>
        <v>4.5</v>
      </c>
      <c r="N15" s="51"/>
      <c r="O15" s="51">
        <f t="shared" si="1"/>
        <v>135</v>
      </c>
      <c r="P15" s="51"/>
      <c r="Q15" s="52">
        <v>24</v>
      </c>
      <c r="R15" s="52"/>
      <c r="S15" s="52"/>
      <c r="T15" s="52"/>
      <c r="U15" s="52">
        <v>40</v>
      </c>
      <c r="V15" s="52"/>
      <c r="W15" s="51">
        <v>71</v>
      </c>
      <c r="X15" s="51"/>
      <c r="Y15" s="87">
        <f>Q15-AG15</f>
        <v>24</v>
      </c>
      <c r="Z15" s="87"/>
      <c r="AA15" s="87"/>
      <c r="AB15" s="87"/>
      <c r="AC15" s="87">
        <f>U15-AK15</f>
        <v>40</v>
      </c>
      <c r="AD15" s="87"/>
      <c r="AE15" s="87">
        <f>W15-AM15</f>
        <v>71</v>
      </c>
      <c r="AF15" s="87"/>
      <c r="AG15" s="87"/>
      <c r="AH15" s="87"/>
      <c r="AI15" s="87"/>
      <c r="AJ15" s="87"/>
      <c r="AK15" s="87"/>
      <c r="AL15" s="87"/>
      <c r="AM15" s="87"/>
      <c r="AN15" s="87"/>
    </row>
    <row r="16" spans="1:40" s="33" customFormat="1" ht="24" customHeight="1" thickBot="1" x14ac:dyDescent="0.3">
      <c r="A16" s="102" t="s">
        <v>50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51">
        <f t="shared" si="0"/>
        <v>10</v>
      </c>
      <c r="N16" s="51"/>
      <c r="O16" s="51">
        <f t="shared" si="1"/>
        <v>300</v>
      </c>
      <c r="P16" s="51"/>
      <c r="Q16" s="52">
        <v>62</v>
      </c>
      <c r="R16" s="52"/>
      <c r="S16" s="52"/>
      <c r="T16" s="52"/>
      <c r="U16" s="52">
        <v>110</v>
      </c>
      <c r="V16" s="52"/>
      <c r="W16" s="51">
        <v>128</v>
      </c>
      <c r="X16" s="51"/>
      <c r="Y16" s="87">
        <f>Q16-AG16</f>
        <v>20</v>
      </c>
      <c r="Z16" s="87"/>
      <c r="AA16" s="87"/>
      <c r="AB16" s="87"/>
      <c r="AC16" s="87">
        <f>U16-AK16</f>
        <v>52</v>
      </c>
      <c r="AD16" s="87"/>
      <c r="AE16" s="87">
        <f>W16-AM16</f>
        <v>60</v>
      </c>
      <c r="AF16" s="87"/>
      <c r="AG16" s="87">
        <v>42</v>
      </c>
      <c r="AH16" s="87"/>
      <c r="AI16" s="87"/>
      <c r="AJ16" s="87"/>
      <c r="AK16" s="87">
        <v>58</v>
      </c>
      <c r="AL16" s="87"/>
      <c r="AM16" s="87">
        <v>68</v>
      </c>
      <c r="AN16" s="87"/>
    </row>
    <row r="17" spans="1:40" s="33" customFormat="1" ht="24" customHeight="1" thickBot="1" x14ac:dyDescent="0.3">
      <c r="A17" s="102" t="s">
        <v>85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51">
        <f t="shared" si="0"/>
        <v>6.5</v>
      </c>
      <c r="N17" s="51"/>
      <c r="O17" s="51">
        <f t="shared" si="1"/>
        <v>195</v>
      </c>
      <c r="P17" s="51"/>
      <c r="Q17" s="52">
        <v>40</v>
      </c>
      <c r="R17" s="52"/>
      <c r="S17" s="52"/>
      <c r="T17" s="52"/>
      <c r="U17" s="52">
        <v>90</v>
      </c>
      <c r="V17" s="52"/>
      <c r="W17" s="51">
        <v>65</v>
      </c>
      <c r="X17" s="51"/>
      <c r="Y17" s="87">
        <f>Q17-AG17</f>
        <v>20</v>
      </c>
      <c r="Z17" s="87"/>
      <c r="AA17" s="87"/>
      <c r="AB17" s="87"/>
      <c r="AC17" s="87">
        <f>U17-AK17</f>
        <v>40</v>
      </c>
      <c r="AD17" s="87"/>
      <c r="AE17" s="87">
        <f>W17-AM17</f>
        <v>30</v>
      </c>
      <c r="AF17" s="87"/>
      <c r="AG17" s="87">
        <v>20</v>
      </c>
      <c r="AH17" s="87"/>
      <c r="AI17" s="87"/>
      <c r="AJ17" s="87"/>
      <c r="AK17" s="87">
        <v>50</v>
      </c>
      <c r="AL17" s="87"/>
      <c r="AM17" s="87">
        <v>35</v>
      </c>
      <c r="AN17" s="87"/>
    </row>
    <row r="18" spans="1:40" s="33" customFormat="1" ht="24" customHeight="1" thickBot="1" x14ac:dyDescent="0.3">
      <c r="A18" s="102" t="s">
        <v>51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51">
        <f t="shared" si="0"/>
        <v>5.5</v>
      </c>
      <c r="N18" s="51"/>
      <c r="O18" s="51">
        <f t="shared" si="1"/>
        <v>165</v>
      </c>
      <c r="P18" s="51"/>
      <c r="Q18" s="52">
        <v>30</v>
      </c>
      <c r="R18" s="52"/>
      <c r="S18" s="52"/>
      <c r="T18" s="52"/>
      <c r="U18" s="52">
        <v>60</v>
      </c>
      <c r="V18" s="52"/>
      <c r="W18" s="51">
        <v>75</v>
      </c>
      <c r="X18" s="51"/>
      <c r="Y18" s="87"/>
      <c r="Z18" s="87"/>
      <c r="AA18" s="87"/>
      <c r="AB18" s="87"/>
      <c r="AC18" s="87"/>
      <c r="AD18" s="87"/>
      <c r="AE18" s="87"/>
      <c r="AF18" s="87"/>
      <c r="AG18" s="87">
        <v>30</v>
      </c>
      <c r="AH18" s="87"/>
      <c r="AI18" s="87"/>
      <c r="AJ18" s="87"/>
      <c r="AK18" s="87">
        <v>60</v>
      </c>
      <c r="AL18" s="87"/>
      <c r="AM18" s="87">
        <v>75</v>
      </c>
      <c r="AN18" s="87"/>
    </row>
    <row r="19" spans="1:40" s="33" customFormat="1" ht="24" customHeight="1" thickBot="1" x14ac:dyDescent="0.3">
      <c r="A19" s="102" t="s">
        <v>96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51">
        <f t="shared" si="0"/>
        <v>3</v>
      </c>
      <c r="N19" s="51"/>
      <c r="O19" s="51">
        <f t="shared" si="1"/>
        <v>90</v>
      </c>
      <c r="P19" s="51"/>
      <c r="Q19" s="52">
        <v>10</v>
      </c>
      <c r="R19" s="52"/>
      <c r="S19" s="52"/>
      <c r="T19" s="52"/>
      <c r="U19" s="52">
        <v>40</v>
      </c>
      <c r="V19" s="52"/>
      <c r="W19" s="51">
        <v>40</v>
      </c>
      <c r="X19" s="51"/>
      <c r="Y19" s="87"/>
      <c r="Z19" s="87"/>
      <c r="AA19" s="87"/>
      <c r="AB19" s="87"/>
      <c r="AC19" s="87"/>
      <c r="AD19" s="87"/>
      <c r="AE19" s="87"/>
      <c r="AF19" s="87"/>
      <c r="AG19" s="87">
        <v>10</v>
      </c>
      <c r="AH19" s="87"/>
      <c r="AI19" s="87"/>
      <c r="AJ19" s="87"/>
      <c r="AK19" s="87">
        <v>40</v>
      </c>
      <c r="AL19" s="87"/>
      <c r="AM19" s="87">
        <v>40</v>
      </c>
      <c r="AN19" s="87"/>
    </row>
    <row r="20" spans="1:40" s="33" customFormat="1" ht="24" customHeight="1" thickBot="1" x14ac:dyDescent="0.3">
      <c r="A20" s="102" t="s">
        <v>98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51">
        <f t="shared" si="0"/>
        <v>3</v>
      </c>
      <c r="N20" s="51"/>
      <c r="O20" s="51">
        <f t="shared" si="1"/>
        <v>90</v>
      </c>
      <c r="P20" s="51"/>
      <c r="Q20" s="52">
        <v>10</v>
      </c>
      <c r="R20" s="52"/>
      <c r="S20" s="52"/>
      <c r="T20" s="52"/>
      <c r="U20" s="52">
        <v>18</v>
      </c>
      <c r="V20" s="52"/>
      <c r="W20" s="51">
        <v>62</v>
      </c>
      <c r="X20" s="51"/>
      <c r="Y20" s="87">
        <f>Q20-AG20</f>
        <v>10</v>
      </c>
      <c r="Z20" s="87"/>
      <c r="AA20" s="87"/>
      <c r="AB20" s="87"/>
      <c r="AC20" s="87">
        <f>U20-AK20</f>
        <v>18</v>
      </c>
      <c r="AD20" s="87"/>
      <c r="AE20" s="87">
        <f>W20-AM20</f>
        <v>62</v>
      </c>
      <c r="AF20" s="87"/>
      <c r="AG20" s="87"/>
      <c r="AH20" s="87"/>
      <c r="AI20" s="87"/>
      <c r="AJ20" s="87"/>
      <c r="AK20" s="87"/>
      <c r="AL20" s="87"/>
      <c r="AM20" s="87"/>
      <c r="AN20" s="87"/>
    </row>
    <row r="21" spans="1:40" s="33" customFormat="1" ht="24" customHeight="1" thickBot="1" x14ac:dyDescent="0.3">
      <c r="A21" s="102" t="s">
        <v>97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51">
        <f t="shared" si="0"/>
        <v>3.5</v>
      </c>
      <c r="N21" s="51"/>
      <c r="O21" s="51">
        <f t="shared" si="1"/>
        <v>105</v>
      </c>
      <c r="P21" s="51"/>
      <c r="Q21" s="52">
        <v>14</v>
      </c>
      <c r="R21" s="52"/>
      <c r="S21" s="52"/>
      <c r="T21" s="52"/>
      <c r="U21" s="52">
        <v>32</v>
      </c>
      <c r="V21" s="52"/>
      <c r="W21" s="51">
        <v>59</v>
      </c>
      <c r="X21" s="51"/>
      <c r="Y21" s="87">
        <f>Q21-AG21</f>
        <v>6</v>
      </c>
      <c r="Z21" s="87"/>
      <c r="AA21" s="87"/>
      <c r="AB21" s="87"/>
      <c r="AC21" s="87">
        <v>8</v>
      </c>
      <c r="AD21" s="87"/>
      <c r="AE21" s="87">
        <v>20</v>
      </c>
      <c r="AF21" s="87"/>
      <c r="AG21" s="87">
        <v>8</v>
      </c>
      <c r="AH21" s="87"/>
      <c r="AI21" s="87"/>
      <c r="AJ21" s="87"/>
      <c r="AK21" s="87">
        <v>24</v>
      </c>
      <c r="AL21" s="87"/>
      <c r="AM21" s="87">
        <v>39</v>
      </c>
      <c r="AN21" s="87"/>
    </row>
    <row r="22" spans="1:40" s="33" customFormat="1" ht="48" customHeight="1" thickBot="1" x14ac:dyDescent="0.3">
      <c r="A22" s="102" t="s">
        <v>99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51">
        <f>O22/30</f>
        <v>5</v>
      </c>
      <c r="N22" s="51"/>
      <c r="O22" s="51">
        <f t="shared" si="1"/>
        <v>150</v>
      </c>
      <c r="P22" s="51"/>
      <c r="Q22" s="52"/>
      <c r="R22" s="52"/>
      <c r="S22" s="52"/>
      <c r="T22" s="52"/>
      <c r="U22" s="52">
        <v>34</v>
      </c>
      <c r="V22" s="52"/>
      <c r="W22" s="51">
        <v>116</v>
      </c>
      <c r="X22" s="51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>
        <v>34</v>
      </c>
      <c r="AL22" s="87"/>
      <c r="AM22" s="87">
        <v>116</v>
      </c>
      <c r="AN22" s="87"/>
    </row>
    <row r="23" spans="1:40" s="33" customFormat="1" ht="41.25" customHeight="1" thickBot="1" x14ac:dyDescent="0.3">
      <c r="A23" s="109" t="s">
        <v>139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51">
        <f t="shared" si="0"/>
        <v>3</v>
      </c>
      <c r="N23" s="51"/>
      <c r="O23" s="51">
        <f t="shared" si="1"/>
        <v>90</v>
      </c>
      <c r="P23" s="51"/>
      <c r="Q23" s="110"/>
      <c r="R23" s="110"/>
      <c r="S23" s="110"/>
      <c r="T23" s="110"/>
      <c r="U23" s="110">
        <v>50</v>
      </c>
      <c r="V23" s="110"/>
      <c r="W23" s="106">
        <v>40</v>
      </c>
      <c r="X23" s="106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</row>
    <row r="24" spans="1:40" s="33" customFormat="1" ht="31.5" customHeight="1" thickBot="1" x14ac:dyDescent="0.3">
      <c r="A24" s="108" t="s">
        <v>137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6"/>
      <c r="N24" s="106"/>
      <c r="O24" s="107">
        <f t="shared" si="1"/>
        <v>50</v>
      </c>
      <c r="P24" s="107"/>
      <c r="Q24" s="104"/>
      <c r="R24" s="104"/>
      <c r="S24" s="104"/>
      <c r="T24" s="104"/>
      <c r="U24" s="104">
        <v>30</v>
      </c>
      <c r="V24" s="104"/>
      <c r="W24" s="105">
        <v>20</v>
      </c>
      <c r="X24" s="105"/>
      <c r="Y24" s="87"/>
      <c r="Z24" s="87"/>
      <c r="AA24" s="87"/>
      <c r="AB24" s="87"/>
      <c r="AC24" s="87"/>
      <c r="AD24" s="87"/>
      <c r="AE24" s="87"/>
      <c r="AF24" s="87"/>
      <c r="AG24" s="103"/>
      <c r="AH24" s="103"/>
      <c r="AI24" s="103"/>
      <c r="AJ24" s="103"/>
      <c r="AK24" s="103">
        <v>30</v>
      </c>
      <c r="AL24" s="103"/>
      <c r="AM24" s="103">
        <v>20</v>
      </c>
      <c r="AN24" s="103"/>
    </row>
    <row r="25" spans="1:40" s="33" customFormat="1" ht="31.5" customHeight="1" thickBot="1" x14ac:dyDescent="0.3">
      <c r="A25" s="108" t="s">
        <v>138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6"/>
      <c r="N25" s="106"/>
      <c r="O25" s="107">
        <f t="shared" si="1"/>
        <v>50</v>
      </c>
      <c r="P25" s="107"/>
      <c r="Q25" s="104"/>
      <c r="R25" s="104"/>
      <c r="S25" s="104"/>
      <c r="T25" s="104"/>
      <c r="U25" s="104">
        <v>30</v>
      </c>
      <c r="V25" s="104"/>
      <c r="W25" s="105">
        <v>20</v>
      </c>
      <c r="X25" s="105"/>
      <c r="Y25" s="87"/>
      <c r="Z25" s="87"/>
      <c r="AA25" s="87"/>
      <c r="AB25" s="87"/>
      <c r="AC25" s="87">
        <v>30</v>
      </c>
      <c r="AD25" s="87"/>
      <c r="AE25" s="87">
        <v>20</v>
      </c>
      <c r="AF25" s="87"/>
      <c r="AG25" s="103"/>
      <c r="AH25" s="103"/>
      <c r="AI25" s="103"/>
      <c r="AJ25" s="103"/>
      <c r="AK25" s="103"/>
      <c r="AL25" s="103"/>
      <c r="AM25" s="103"/>
      <c r="AN25" s="103"/>
    </row>
    <row r="26" spans="1:40" s="33" customFormat="1" ht="22.5" customHeight="1" thickBot="1" x14ac:dyDescent="0.3">
      <c r="A26" s="108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6"/>
      <c r="N26" s="106"/>
      <c r="O26" s="107">
        <f t="shared" si="1"/>
        <v>40</v>
      </c>
      <c r="P26" s="107"/>
      <c r="Q26" s="104"/>
      <c r="R26" s="104"/>
      <c r="S26" s="104"/>
      <c r="T26" s="104"/>
      <c r="U26" s="104">
        <v>20</v>
      </c>
      <c r="V26" s="104"/>
      <c r="W26" s="105">
        <v>20</v>
      </c>
      <c r="X26" s="105"/>
      <c r="Y26" s="87"/>
      <c r="Z26" s="87"/>
      <c r="AA26" s="87"/>
      <c r="AB26" s="87"/>
      <c r="AC26" s="87">
        <f>U26-AK26</f>
        <v>20</v>
      </c>
      <c r="AD26" s="87"/>
      <c r="AE26" s="87">
        <f>W26-AM26</f>
        <v>20</v>
      </c>
      <c r="AF26" s="87"/>
      <c r="AG26" s="103"/>
      <c r="AH26" s="103"/>
      <c r="AI26" s="103"/>
      <c r="AJ26" s="103"/>
      <c r="AK26" s="103"/>
      <c r="AL26" s="103"/>
      <c r="AM26" s="103"/>
      <c r="AN26" s="103"/>
    </row>
    <row r="27" spans="1:40" s="33" customFormat="1" ht="24" customHeight="1" thickBot="1" x14ac:dyDescent="0.3">
      <c r="A27" s="102" t="s">
        <v>100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51">
        <f t="shared" ref="M27" si="2">O27/30</f>
        <v>3</v>
      </c>
      <c r="N27" s="51"/>
      <c r="O27" s="51">
        <f t="shared" si="1"/>
        <v>90</v>
      </c>
      <c r="P27" s="51"/>
      <c r="Q27" s="52">
        <v>20</v>
      </c>
      <c r="R27" s="52"/>
      <c r="S27" s="52"/>
      <c r="T27" s="52"/>
      <c r="U27" s="52">
        <v>40</v>
      </c>
      <c r="V27" s="52"/>
      <c r="W27" s="51">
        <v>30</v>
      </c>
      <c r="X27" s="51"/>
      <c r="Y27" s="87"/>
      <c r="Z27" s="87"/>
      <c r="AA27" s="87"/>
      <c r="AB27" s="87"/>
      <c r="AC27" s="87"/>
      <c r="AD27" s="87"/>
      <c r="AE27" s="87"/>
      <c r="AF27" s="87"/>
      <c r="AG27" s="87">
        <v>20</v>
      </c>
      <c r="AH27" s="87"/>
      <c r="AI27" s="87"/>
      <c r="AJ27" s="87"/>
      <c r="AK27" s="87">
        <v>40</v>
      </c>
      <c r="AL27" s="87"/>
      <c r="AM27" s="87">
        <v>30</v>
      </c>
      <c r="AN27" s="87"/>
    </row>
    <row r="28" spans="1:40" s="33" customFormat="1" ht="24" customHeight="1" thickBot="1" x14ac:dyDescent="0.3">
      <c r="A28" s="100" t="s">
        <v>52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>
        <f>O28/30</f>
        <v>4</v>
      </c>
      <c r="N28" s="51"/>
      <c r="O28" s="51">
        <f>Q28+S28+U28+W28</f>
        <v>120</v>
      </c>
      <c r="P28" s="51"/>
      <c r="Q28" s="52">
        <v>20</v>
      </c>
      <c r="R28" s="52"/>
      <c r="S28" s="52"/>
      <c r="T28" s="52"/>
      <c r="U28" s="52">
        <v>4</v>
      </c>
      <c r="V28" s="52"/>
      <c r="W28" s="51">
        <v>96</v>
      </c>
      <c r="X28" s="51"/>
      <c r="Y28" s="87">
        <v>8</v>
      </c>
      <c r="Z28" s="87"/>
      <c r="AA28" s="87"/>
      <c r="AB28" s="87"/>
      <c r="AC28" s="87">
        <v>2</v>
      </c>
      <c r="AD28" s="87"/>
      <c r="AE28" s="87">
        <v>46</v>
      </c>
      <c r="AF28" s="87"/>
      <c r="AG28" s="87">
        <v>12</v>
      </c>
      <c r="AH28" s="87"/>
      <c r="AI28" s="87"/>
      <c r="AJ28" s="87"/>
      <c r="AK28" s="87">
        <v>2</v>
      </c>
      <c r="AL28" s="87"/>
      <c r="AM28" s="87">
        <v>50</v>
      </c>
      <c r="AN28" s="87"/>
    </row>
    <row r="29" spans="1:40" s="33" customFormat="1" ht="31.5" customHeight="1" thickBot="1" x14ac:dyDescent="0.3">
      <c r="A29" s="102" t="s">
        <v>89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51"/>
      <c r="N29" s="51"/>
      <c r="O29" s="51">
        <v>160</v>
      </c>
      <c r="P29" s="51"/>
      <c r="Q29" s="52"/>
      <c r="R29" s="52"/>
      <c r="S29" s="52">
        <v>30</v>
      </c>
      <c r="T29" s="52"/>
      <c r="U29" s="52"/>
      <c r="V29" s="52"/>
      <c r="W29" s="51">
        <v>130</v>
      </c>
      <c r="X29" s="51"/>
      <c r="Y29" s="87">
        <f>Q29-AG29</f>
        <v>0</v>
      </c>
      <c r="Z29" s="87"/>
      <c r="AA29" s="87">
        <f>S29-AI29</f>
        <v>14</v>
      </c>
      <c r="AB29" s="87"/>
      <c r="AC29" s="87">
        <f>U29-AK29</f>
        <v>0</v>
      </c>
      <c r="AD29" s="87"/>
      <c r="AE29" s="87">
        <f>W29-AM29</f>
        <v>60</v>
      </c>
      <c r="AF29" s="87"/>
      <c r="AG29" s="87"/>
      <c r="AH29" s="87"/>
      <c r="AI29" s="87">
        <v>16</v>
      </c>
      <c r="AJ29" s="87"/>
      <c r="AK29" s="87"/>
      <c r="AL29" s="87"/>
      <c r="AM29" s="87">
        <v>70</v>
      </c>
      <c r="AN29" s="87"/>
    </row>
    <row r="30" spans="1:40" ht="16.5" thickBot="1" x14ac:dyDescent="0.3">
      <c r="A30" s="74" t="s">
        <v>22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101">
        <f>SUM(M13:N29)</f>
        <v>60</v>
      </c>
      <c r="N30" s="101"/>
      <c r="O30" s="101">
        <f>O13+O14+O15+O16+O17+O18+O19+O20+O21+O22+O23+O27+O28+O29</f>
        <v>1960</v>
      </c>
      <c r="P30" s="101"/>
      <c r="Q30" s="101">
        <f>SUM(Q13:R29)</f>
        <v>250</v>
      </c>
      <c r="R30" s="101"/>
      <c r="S30" s="101">
        <f>SUM(S13:T29)</f>
        <v>30</v>
      </c>
      <c r="T30" s="101"/>
      <c r="U30" s="101" t="e">
        <f>SUM(U13:V29)-U23-U26-U24-#REF!</f>
        <v>#REF!</v>
      </c>
      <c r="V30" s="101"/>
      <c r="W30" s="101">
        <f>SUM(W13:X29)-W23-W26-W24-W25</f>
        <v>1022</v>
      </c>
      <c r="X30" s="101"/>
      <c r="Y30" s="81">
        <f>SUM(Y13:Z23)+Y27+Y28+Y29</f>
        <v>108</v>
      </c>
      <c r="Z30" s="81"/>
      <c r="AA30" s="81" t="e">
        <f>AA13+AA14+AA15+AA16+AA17+AA18+AA19+AA20+AA21+AA22+AA24+#REF!+AA27+AA28+AA29</f>
        <v>#REF!</v>
      </c>
      <c r="AB30" s="81"/>
      <c r="AC30" s="81">
        <f>SUM(AC13:AD29)-AC26-AC23</f>
        <v>256</v>
      </c>
      <c r="AD30" s="81"/>
      <c r="AE30" s="81">
        <f>SUM(AE13:AF29)-AE26-AE23</f>
        <v>469</v>
      </c>
      <c r="AF30" s="81"/>
      <c r="AG30" s="81">
        <f>SUM(AG13:AH29)</f>
        <v>142</v>
      </c>
      <c r="AH30" s="81"/>
      <c r="AI30" s="81">
        <f>SUM(AI13:AJ29)</f>
        <v>16</v>
      </c>
      <c r="AJ30" s="81"/>
      <c r="AK30" s="81">
        <f>SUM(AK13:AL29)</f>
        <v>372</v>
      </c>
      <c r="AL30" s="81"/>
      <c r="AM30" s="81">
        <f>SUM(AM13:AN29)</f>
        <v>593</v>
      </c>
      <c r="AN30" s="81"/>
    </row>
    <row r="31" spans="1:40" ht="16.5" thickBot="1" x14ac:dyDescent="0.3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85" t="s">
        <v>49</v>
      </c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54"/>
      <c r="AF31" s="54"/>
      <c r="AG31" s="54"/>
      <c r="AH31" s="86"/>
      <c r="AI31" s="86"/>
      <c r="AJ31" s="86"/>
      <c r="AK31" s="86"/>
      <c r="AL31" s="86"/>
      <c r="AM31" s="86"/>
      <c r="AN31" s="86"/>
    </row>
    <row r="32" spans="1:40" x14ac:dyDescent="0.25">
      <c r="C32" s="93" t="s">
        <v>0</v>
      </c>
      <c r="D32" s="94"/>
      <c r="E32" s="95" t="s">
        <v>68</v>
      </c>
      <c r="F32" s="96"/>
      <c r="G32" s="96"/>
      <c r="H32" s="96"/>
      <c r="I32" s="96"/>
      <c r="J32" s="96"/>
      <c r="K32" s="96"/>
      <c r="L32" s="94"/>
      <c r="M32" s="97" t="s">
        <v>133</v>
      </c>
      <c r="N32" s="98"/>
      <c r="O32" s="99"/>
      <c r="P32" s="97" t="s">
        <v>134</v>
      </c>
      <c r="Q32" s="98"/>
      <c r="R32" s="99"/>
      <c r="S32" s="97" t="s">
        <v>135</v>
      </c>
      <c r="T32" s="98"/>
      <c r="U32" s="98"/>
      <c r="V32" s="98"/>
      <c r="W32" s="98"/>
      <c r="X32" s="98"/>
      <c r="Y32" s="99"/>
      <c r="Z32" s="7"/>
      <c r="AA32" s="7"/>
      <c r="AB32" s="7"/>
      <c r="AC32" s="7"/>
      <c r="AD32" s="7"/>
      <c r="AE32" s="24"/>
      <c r="AF32" s="25"/>
      <c r="AG32" s="24"/>
      <c r="AH32" s="7"/>
      <c r="AI32" s="8"/>
      <c r="AJ32" s="8"/>
      <c r="AK32" s="8"/>
      <c r="AL32" s="8"/>
      <c r="AM32" s="8"/>
      <c r="AN32" s="8"/>
    </row>
    <row r="33" spans="3:40" x14ac:dyDescent="0.25">
      <c r="C33" s="89"/>
      <c r="D33" s="84"/>
      <c r="E33" s="89" t="s">
        <v>132</v>
      </c>
      <c r="F33" s="83"/>
      <c r="G33" s="83"/>
      <c r="H33" s="83"/>
      <c r="I33" s="83"/>
      <c r="J33" s="83"/>
      <c r="K33" s="83"/>
      <c r="L33" s="84"/>
      <c r="M33" s="89"/>
      <c r="N33" s="83"/>
      <c r="O33" s="84"/>
      <c r="P33" s="89"/>
      <c r="Q33" s="83"/>
      <c r="R33" s="84"/>
      <c r="S33" s="82"/>
      <c r="T33" s="83"/>
      <c r="U33" s="83"/>
      <c r="V33" s="83"/>
      <c r="W33" s="83"/>
      <c r="X33" s="83"/>
      <c r="Y33" s="84"/>
      <c r="Z33" s="7"/>
      <c r="AA33" s="7"/>
      <c r="AB33" s="7"/>
      <c r="AC33" s="7"/>
      <c r="AD33" s="7"/>
      <c r="AE33" s="54"/>
      <c r="AF33" s="54"/>
      <c r="AG33" s="46"/>
      <c r="AH33" s="7"/>
      <c r="AI33" s="8"/>
      <c r="AJ33" s="8"/>
      <c r="AK33" s="8"/>
      <c r="AL33" s="8"/>
      <c r="AM33" s="8"/>
      <c r="AN33" s="8"/>
    </row>
    <row r="34" spans="3:40" x14ac:dyDescent="0.25">
      <c r="C34" s="88"/>
      <c r="D34" s="88"/>
      <c r="E34" s="89" t="s">
        <v>1</v>
      </c>
      <c r="F34" s="83"/>
      <c r="G34" s="83"/>
      <c r="H34" s="83"/>
      <c r="I34" s="83"/>
      <c r="J34" s="83"/>
      <c r="K34" s="83"/>
      <c r="L34" s="84"/>
      <c r="M34" s="89"/>
      <c r="N34" s="83"/>
      <c r="O34" s="84"/>
      <c r="P34" s="89"/>
      <c r="Q34" s="83"/>
      <c r="R34" s="84"/>
      <c r="S34" s="82"/>
      <c r="T34" s="83"/>
      <c r="U34" s="83"/>
      <c r="V34" s="83"/>
      <c r="W34" s="83"/>
      <c r="X34" s="83"/>
      <c r="Y34" s="84"/>
      <c r="Z34" s="7"/>
      <c r="AA34" s="7"/>
      <c r="AB34" s="7"/>
      <c r="AC34" s="7"/>
      <c r="AD34" s="7"/>
      <c r="AE34" s="54"/>
      <c r="AF34" s="54"/>
      <c r="AG34" s="46"/>
      <c r="AH34" s="7"/>
      <c r="AI34" s="8"/>
      <c r="AJ34" s="8"/>
      <c r="AK34" s="8"/>
      <c r="AL34" s="8"/>
      <c r="AM34" s="8"/>
      <c r="AN34" s="8"/>
    </row>
    <row r="35" spans="3:40" x14ac:dyDescent="0.25">
      <c r="C35" s="88"/>
      <c r="D35" s="88"/>
      <c r="E35" s="90"/>
      <c r="F35" s="91"/>
      <c r="G35" s="91"/>
      <c r="H35" s="91"/>
      <c r="I35" s="91"/>
      <c r="J35" s="91"/>
      <c r="K35" s="91"/>
      <c r="L35" s="92"/>
      <c r="M35" s="90"/>
      <c r="N35" s="91"/>
      <c r="O35" s="92"/>
      <c r="P35" s="90"/>
      <c r="Q35" s="91"/>
      <c r="R35" s="92"/>
      <c r="S35" s="90"/>
      <c r="T35" s="91"/>
      <c r="U35" s="91"/>
      <c r="V35" s="91"/>
      <c r="W35" s="91"/>
      <c r="X35" s="91"/>
      <c r="Y35" s="92"/>
      <c r="Z35" s="7"/>
      <c r="AA35" s="7"/>
      <c r="AB35" s="7"/>
      <c r="AC35" s="7"/>
      <c r="AD35" s="7"/>
      <c r="AE35" s="54"/>
      <c r="AF35" s="54"/>
      <c r="AG35" s="46"/>
      <c r="AH35" s="7"/>
      <c r="AI35" s="8"/>
      <c r="AJ35" s="8"/>
      <c r="AK35" s="8"/>
      <c r="AL35" s="8"/>
      <c r="AM35" s="8"/>
      <c r="AN35" s="8"/>
    </row>
    <row r="36" spans="3:40" x14ac:dyDescent="0.25">
      <c r="C36" s="8"/>
      <c r="D36" s="8"/>
      <c r="E36" s="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8"/>
      <c r="AH36" s="8"/>
      <c r="AI36" s="8"/>
      <c r="AJ36" s="8"/>
      <c r="AK36" s="8"/>
      <c r="AL36" s="8"/>
      <c r="AM36" s="8"/>
      <c r="AN36" s="8"/>
    </row>
  </sheetData>
  <mergeCells count="312">
    <mergeCell ref="C34:D35"/>
    <mergeCell ref="E34:L35"/>
    <mergeCell ref="M34:O35"/>
    <mergeCell ref="P34:R35"/>
    <mergeCell ref="S34:Y35"/>
    <mergeCell ref="C32:D32"/>
    <mergeCell ref="E32:L32"/>
    <mergeCell ref="M32:O32"/>
    <mergeCell ref="P32:R32"/>
    <mergeCell ref="S32:Y32"/>
    <mergeCell ref="C33:D33"/>
    <mergeCell ref="E33:L33"/>
    <mergeCell ref="M33:O33"/>
    <mergeCell ref="P33:R33"/>
    <mergeCell ref="S33:Y33"/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Q8:R12"/>
    <mergeCell ref="S8:T12"/>
    <mergeCell ref="U8:V12"/>
    <mergeCell ref="W8:X12"/>
    <mergeCell ref="Y8:AD8"/>
    <mergeCell ref="AM8:AN12"/>
    <mergeCell ref="AM13:AN13"/>
    <mergeCell ref="A14:L14"/>
    <mergeCell ref="M14:N14"/>
    <mergeCell ref="O14:P14"/>
    <mergeCell ref="Q14:R14"/>
    <mergeCell ref="S14:T14"/>
    <mergeCell ref="AC13:AD13"/>
    <mergeCell ref="AE13:AF13"/>
    <mergeCell ref="AG13:AH13"/>
    <mergeCell ref="AI13:AJ13"/>
    <mergeCell ref="AG14:AH14"/>
    <mergeCell ref="AI14:AJ14"/>
    <mergeCell ref="A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15:L15"/>
    <mergeCell ref="M15:N15"/>
    <mergeCell ref="O15:P15"/>
    <mergeCell ref="Q15:R15"/>
    <mergeCell ref="S15:T15"/>
    <mergeCell ref="U15:V15"/>
    <mergeCell ref="W15:X15"/>
    <mergeCell ref="Y9:AD9"/>
    <mergeCell ref="AG9:AL9"/>
    <mergeCell ref="Y10:Z12"/>
    <mergeCell ref="AK13:AL13"/>
    <mergeCell ref="AG10:AH12"/>
    <mergeCell ref="AI10:AJ12"/>
    <mergeCell ref="AK10:AL12"/>
    <mergeCell ref="AE8:AF12"/>
    <mergeCell ref="AG8:AL8"/>
    <mergeCell ref="W16:X16"/>
    <mergeCell ref="Y16:Z16"/>
    <mergeCell ref="AA16:AB16"/>
    <mergeCell ref="AK14:AL14"/>
    <mergeCell ref="AK16:AL16"/>
    <mergeCell ref="AM14:AN14"/>
    <mergeCell ref="U14:V14"/>
    <mergeCell ref="W14:X14"/>
    <mergeCell ref="Y14:Z14"/>
    <mergeCell ref="AA14:AB14"/>
    <mergeCell ref="AC14:AD14"/>
    <mergeCell ref="AE14:AF14"/>
    <mergeCell ref="AG15:AH15"/>
    <mergeCell ref="AI15:AJ15"/>
    <mergeCell ref="AK15:AL15"/>
    <mergeCell ref="AM15:AN15"/>
    <mergeCell ref="Y15:Z15"/>
    <mergeCell ref="AA15:AB15"/>
    <mergeCell ref="AC15:AD15"/>
    <mergeCell ref="AE15:AF15"/>
    <mergeCell ref="Y17:Z17"/>
    <mergeCell ref="AA17:AB17"/>
    <mergeCell ref="AC17:AD17"/>
    <mergeCell ref="AE17:AF17"/>
    <mergeCell ref="AM16:AN16"/>
    <mergeCell ref="A17:L17"/>
    <mergeCell ref="M17:N17"/>
    <mergeCell ref="O17:P17"/>
    <mergeCell ref="Q17:R17"/>
    <mergeCell ref="S17:T17"/>
    <mergeCell ref="AC16:AD16"/>
    <mergeCell ref="AE16:AF16"/>
    <mergeCell ref="AG16:AH16"/>
    <mergeCell ref="AI16:AJ16"/>
    <mergeCell ref="AG17:AH17"/>
    <mergeCell ref="AI17:AJ17"/>
    <mergeCell ref="AK17:AL17"/>
    <mergeCell ref="AM17:AN17"/>
    <mergeCell ref="A16:L16"/>
    <mergeCell ref="M16:N16"/>
    <mergeCell ref="O16:P16"/>
    <mergeCell ref="Q16:R16"/>
    <mergeCell ref="S16:T16"/>
    <mergeCell ref="U16:V16"/>
    <mergeCell ref="A18:L18"/>
    <mergeCell ref="M18:N18"/>
    <mergeCell ref="O18:P18"/>
    <mergeCell ref="Q18:R18"/>
    <mergeCell ref="S18:T18"/>
    <mergeCell ref="U18:V18"/>
    <mergeCell ref="W18:X18"/>
    <mergeCell ref="U17:V17"/>
    <mergeCell ref="W17:X17"/>
    <mergeCell ref="AG18:AH18"/>
    <mergeCell ref="AI18:AJ18"/>
    <mergeCell ref="AK18:AL18"/>
    <mergeCell ref="AM18:AN18"/>
    <mergeCell ref="Y18:Z18"/>
    <mergeCell ref="AA18:AB18"/>
    <mergeCell ref="AC18:AD18"/>
    <mergeCell ref="AE18:AF18"/>
    <mergeCell ref="AK19:AL19"/>
    <mergeCell ref="AM19:AN19"/>
    <mergeCell ref="AC19:AD19"/>
    <mergeCell ref="AE19:AF19"/>
    <mergeCell ref="AG19:AH19"/>
    <mergeCell ref="AI19:AJ19"/>
    <mergeCell ref="AG20:AH20"/>
    <mergeCell ref="AI20:AJ20"/>
    <mergeCell ref="AK20:AL20"/>
    <mergeCell ref="AM20:AN20"/>
    <mergeCell ref="A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Y20:Z20"/>
    <mergeCell ref="AA20:AB20"/>
    <mergeCell ref="AC20:AD20"/>
    <mergeCell ref="AE20:AF20"/>
    <mergeCell ref="A20:L20"/>
    <mergeCell ref="M20:N20"/>
    <mergeCell ref="O20:P20"/>
    <mergeCell ref="Q20:R20"/>
    <mergeCell ref="S20:T20"/>
    <mergeCell ref="A21:L21"/>
    <mergeCell ref="M21:N21"/>
    <mergeCell ref="O21:P21"/>
    <mergeCell ref="Q21:R21"/>
    <mergeCell ref="S21:T21"/>
    <mergeCell ref="U21:V21"/>
    <mergeCell ref="W21:X21"/>
    <mergeCell ref="U20:V20"/>
    <mergeCell ref="W20:X20"/>
    <mergeCell ref="AG21:AH21"/>
    <mergeCell ref="AI21:AJ21"/>
    <mergeCell ref="AK21:AL21"/>
    <mergeCell ref="AM21:AN21"/>
    <mergeCell ref="Y21:Z21"/>
    <mergeCell ref="AA21:AB21"/>
    <mergeCell ref="AC21:AD21"/>
    <mergeCell ref="AE21:AF21"/>
    <mergeCell ref="AK22:AL22"/>
    <mergeCell ref="AM22:AN22"/>
    <mergeCell ref="A23:L23"/>
    <mergeCell ref="M23:N23"/>
    <mergeCell ref="O23:P23"/>
    <mergeCell ref="Q23:R23"/>
    <mergeCell ref="S23:T23"/>
    <mergeCell ref="AC22:AD22"/>
    <mergeCell ref="AE22:AF22"/>
    <mergeCell ref="AG22:AH22"/>
    <mergeCell ref="AI22:AJ22"/>
    <mergeCell ref="U23:V23"/>
    <mergeCell ref="A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W23:X23"/>
    <mergeCell ref="AG24:AH24"/>
    <mergeCell ref="AI24:AJ24"/>
    <mergeCell ref="AK24:AL24"/>
    <mergeCell ref="AM24:AN24"/>
    <mergeCell ref="W25:X25"/>
    <mergeCell ref="Y25:Z25"/>
    <mergeCell ref="AA25:AB25"/>
    <mergeCell ref="AC25:AD25"/>
    <mergeCell ref="AE25:AF25"/>
    <mergeCell ref="W24:X24"/>
    <mergeCell ref="AG25:AH25"/>
    <mergeCell ref="AI25:AJ25"/>
    <mergeCell ref="AK25:AL25"/>
    <mergeCell ref="AM25:AN25"/>
    <mergeCell ref="Y24:Z24"/>
    <mergeCell ref="AA24:AB24"/>
    <mergeCell ref="AC24:AD24"/>
    <mergeCell ref="AE24:AF24"/>
    <mergeCell ref="O25:P25"/>
    <mergeCell ref="Q25:R25"/>
    <mergeCell ref="S25:T25"/>
    <mergeCell ref="A24:L24"/>
    <mergeCell ref="M24:N24"/>
    <mergeCell ref="O24:P24"/>
    <mergeCell ref="Q24:R24"/>
    <mergeCell ref="S24:T24"/>
    <mergeCell ref="U24:V24"/>
    <mergeCell ref="A26:L26"/>
    <mergeCell ref="U25:V25"/>
    <mergeCell ref="A25:L25"/>
    <mergeCell ref="M25:N25"/>
    <mergeCell ref="M26:N26"/>
    <mergeCell ref="O26:P26"/>
    <mergeCell ref="Q26:R26"/>
    <mergeCell ref="S26:T26"/>
    <mergeCell ref="AI27:AJ27"/>
    <mergeCell ref="AK27:AL27"/>
    <mergeCell ref="AM27:AN27"/>
    <mergeCell ref="AK26:AL26"/>
    <mergeCell ref="AM26:AN26"/>
    <mergeCell ref="A27:L27"/>
    <mergeCell ref="M27:N27"/>
    <mergeCell ref="O27:P27"/>
    <mergeCell ref="Q27:R27"/>
    <mergeCell ref="S27:T27"/>
    <mergeCell ref="U27:V27"/>
    <mergeCell ref="W27:X27"/>
    <mergeCell ref="AG26:AH26"/>
    <mergeCell ref="AI26:AJ26"/>
    <mergeCell ref="U26:V26"/>
    <mergeCell ref="W26:X26"/>
    <mergeCell ref="Y26:Z26"/>
    <mergeCell ref="AA26:AB26"/>
    <mergeCell ref="AC26:AD26"/>
    <mergeCell ref="AE26:AF26"/>
    <mergeCell ref="Y27:Z27"/>
    <mergeCell ref="AA27:AB27"/>
    <mergeCell ref="AC27:AD27"/>
    <mergeCell ref="AE27:AF27"/>
    <mergeCell ref="AK28:AL28"/>
    <mergeCell ref="AM28:AN28"/>
    <mergeCell ref="Y28:Z28"/>
    <mergeCell ref="AA28:AB28"/>
    <mergeCell ref="AG27:AH27"/>
    <mergeCell ref="AC28:AD28"/>
    <mergeCell ref="AE28:AF28"/>
    <mergeCell ref="AG28:AH28"/>
    <mergeCell ref="AI28:AJ28"/>
    <mergeCell ref="U28:V28"/>
    <mergeCell ref="W28:X28"/>
    <mergeCell ref="AG30:AH30"/>
    <mergeCell ref="AI30:AJ30"/>
    <mergeCell ref="Y29:Z29"/>
    <mergeCell ref="AA29:AB29"/>
    <mergeCell ref="AC29:AD29"/>
    <mergeCell ref="AE29:AF29"/>
    <mergeCell ref="A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29:L29"/>
    <mergeCell ref="M29:N29"/>
    <mergeCell ref="AG29:AH29"/>
    <mergeCell ref="AI29:AJ29"/>
    <mergeCell ref="Y23:AN23"/>
    <mergeCell ref="AE33:AF33"/>
    <mergeCell ref="AE34:AF34"/>
    <mergeCell ref="AE35:AF35"/>
    <mergeCell ref="AK30:AL30"/>
    <mergeCell ref="A28:L28"/>
    <mergeCell ref="M28:N28"/>
    <mergeCell ref="O28:P28"/>
    <mergeCell ref="Q28:R28"/>
    <mergeCell ref="S28:T28"/>
    <mergeCell ref="AM30:AN30"/>
    <mergeCell ref="M31:AN31"/>
    <mergeCell ref="AC30:AD30"/>
    <mergeCell ref="AE30:AF30"/>
    <mergeCell ref="O29:P29"/>
    <mergeCell ref="Q29:R29"/>
    <mergeCell ref="S29:T29"/>
    <mergeCell ref="U29:V29"/>
    <mergeCell ref="W29:X29"/>
    <mergeCell ref="AK29:AL29"/>
    <mergeCell ref="AM29:AN29"/>
  </mergeCells>
  <pageMargins left="0.31496062992125984" right="0.31496062992125984" top="0.74803149606299213" bottom="0.74803149606299213" header="0.31496062992125984" footer="0.31496062992125984"/>
  <pageSetup paperSize="9" scale="58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topLeftCell="A16" workbookViewId="0">
      <selection activeCell="A25" sqref="A25:L25"/>
    </sheetView>
  </sheetViews>
  <sheetFormatPr defaultRowHeight="15" x14ac:dyDescent="0.25"/>
  <cols>
    <col min="1" max="12" width="3.28515625" style="33" customWidth="1"/>
    <col min="13" max="16" width="4.28515625" customWidth="1"/>
    <col min="17" max="32" width="3.85546875" customWidth="1"/>
    <col min="33" max="40" width="3.7109375" customWidth="1"/>
  </cols>
  <sheetData>
    <row r="1" spans="1:40" ht="15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30.7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15" customHeight="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9.5" customHeight="1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9.5" customHeight="1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O6" s="4"/>
      <c r="P6" s="73" t="s">
        <v>44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0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0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0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0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0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0" ht="35.25" customHeight="1" thickBot="1" x14ac:dyDescent="0.3">
      <c r="A13" s="102" t="s">
        <v>51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51">
        <f>O13/30</f>
        <v>3</v>
      </c>
      <c r="N13" s="51"/>
      <c r="O13" s="116">
        <f>Q13+S13+U13+W13</f>
        <v>90</v>
      </c>
      <c r="P13" s="116"/>
      <c r="Q13" s="117">
        <v>16</v>
      </c>
      <c r="R13" s="117"/>
      <c r="S13" s="117"/>
      <c r="T13" s="117"/>
      <c r="U13" s="117">
        <v>36</v>
      </c>
      <c r="V13" s="117"/>
      <c r="W13" s="116">
        <v>38</v>
      </c>
      <c r="X13" s="116"/>
      <c r="Y13" s="115">
        <v>16</v>
      </c>
      <c r="Z13" s="115"/>
      <c r="AA13" s="115"/>
      <c r="AB13" s="115"/>
      <c r="AC13" s="115">
        <v>36</v>
      </c>
      <c r="AD13" s="115"/>
      <c r="AE13" s="115">
        <v>38</v>
      </c>
      <c r="AF13" s="115"/>
      <c r="AG13" s="115"/>
      <c r="AH13" s="115"/>
      <c r="AI13" s="115"/>
      <c r="AJ13" s="115"/>
      <c r="AK13" s="115"/>
      <c r="AL13" s="115"/>
      <c r="AM13" s="115"/>
      <c r="AN13" s="115"/>
    </row>
    <row r="14" spans="1:40" ht="30" customHeight="1" thickBot="1" x14ac:dyDescent="0.3">
      <c r="A14" s="102" t="s">
        <v>102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51">
        <f t="shared" ref="M14:M24" si="0">O14/30</f>
        <v>7</v>
      </c>
      <c r="N14" s="51"/>
      <c r="O14" s="116">
        <f t="shared" ref="O14:O24" si="1">Q14+S14+U14+W14</f>
        <v>210</v>
      </c>
      <c r="P14" s="116"/>
      <c r="Q14" s="117">
        <v>40</v>
      </c>
      <c r="R14" s="117"/>
      <c r="S14" s="117"/>
      <c r="T14" s="117"/>
      <c r="U14" s="117">
        <v>70</v>
      </c>
      <c r="V14" s="117"/>
      <c r="W14" s="116">
        <v>100</v>
      </c>
      <c r="X14" s="116"/>
      <c r="Y14" s="115">
        <v>20</v>
      </c>
      <c r="Z14" s="115"/>
      <c r="AA14" s="115"/>
      <c r="AB14" s="115"/>
      <c r="AC14" s="115">
        <v>28</v>
      </c>
      <c r="AD14" s="115"/>
      <c r="AE14" s="115">
        <v>40</v>
      </c>
      <c r="AF14" s="115"/>
      <c r="AG14" s="115">
        <v>20</v>
      </c>
      <c r="AH14" s="115"/>
      <c r="AI14" s="115"/>
      <c r="AJ14" s="115"/>
      <c r="AK14" s="115">
        <v>42</v>
      </c>
      <c r="AL14" s="115"/>
      <c r="AM14" s="115">
        <v>60</v>
      </c>
      <c r="AN14" s="115"/>
    </row>
    <row r="15" spans="1:40" ht="16.5" customHeight="1" thickBot="1" x14ac:dyDescent="0.3">
      <c r="A15" s="102" t="s">
        <v>103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51">
        <f t="shared" si="0"/>
        <v>7</v>
      </c>
      <c r="N15" s="51"/>
      <c r="O15" s="116">
        <f t="shared" si="1"/>
        <v>210</v>
      </c>
      <c r="P15" s="116"/>
      <c r="Q15" s="117">
        <v>40</v>
      </c>
      <c r="R15" s="117"/>
      <c r="S15" s="117"/>
      <c r="T15" s="117"/>
      <c r="U15" s="117">
        <v>70</v>
      </c>
      <c r="V15" s="117"/>
      <c r="W15" s="116">
        <v>100</v>
      </c>
      <c r="X15" s="116"/>
      <c r="Y15" s="115">
        <v>20</v>
      </c>
      <c r="Z15" s="115"/>
      <c r="AA15" s="115"/>
      <c r="AB15" s="115"/>
      <c r="AC15" s="115">
        <v>28</v>
      </c>
      <c r="AD15" s="115"/>
      <c r="AE15" s="115">
        <v>40</v>
      </c>
      <c r="AF15" s="115"/>
      <c r="AG15" s="115">
        <v>20</v>
      </c>
      <c r="AH15" s="115"/>
      <c r="AI15" s="115"/>
      <c r="AJ15" s="115"/>
      <c r="AK15" s="115">
        <v>42</v>
      </c>
      <c r="AL15" s="115"/>
      <c r="AM15" s="115">
        <v>60</v>
      </c>
      <c r="AN15" s="115"/>
    </row>
    <row r="16" spans="1:40" ht="16.5" customHeight="1" thickBot="1" x14ac:dyDescent="0.3">
      <c r="A16" s="102" t="s">
        <v>55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51">
        <f t="shared" si="0"/>
        <v>7</v>
      </c>
      <c r="N16" s="51"/>
      <c r="O16" s="116">
        <f t="shared" si="1"/>
        <v>210</v>
      </c>
      <c r="P16" s="116"/>
      <c r="Q16" s="117">
        <v>30</v>
      </c>
      <c r="R16" s="117"/>
      <c r="S16" s="117"/>
      <c r="T16" s="117"/>
      <c r="U16" s="117">
        <v>70</v>
      </c>
      <c r="V16" s="117"/>
      <c r="W16" s="116">
        <v>110</v>
      </c>
      <c r="X16" s="116"/>
      <c r="Y16" s="115">
        <v>14</v>
      </c>
      <c r="Z16" s="115"/>
      <c r="AA16" s="115"/>
      <c r="AB16" s="115"/>
      <c r="AC16" s="115">
        <v>28</v>
      </c>
      <c r="AD16" s="115"/>
      <c r="AE16" s="115">
        <v>50</v>
      </c>
      <c r="AF16" s="115"/>
      <c r="AG16" s="115">
        <v>16</v>
      </c>
      <c r="AH16" s="115"/>
      <c r="AI16" s="115"/>
      <c r="AJ16" s="115"/>
      <c r="AK16" s="115">
        <v>42</v>
      </c>
      <c r="AL16" s="115"/>
      <c r="AM16" s="115">
        <v>60</v>
      </c>
      <c r="AN16" s="115"/>
    </row>
    <row r="17" spans="1:40" ht="16.5" customHeight="1" thickBot="1" x14ac:dyDescent="0.3">
      <c r="A17" s="102" t="s">
        <v>100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51">
        <f t="shared" si="0"/>
        <v>3</v>
      </c>
      <c r="N17" s="51"/>
      <c r="O17" s="116">
        <f t="shared" si="1"/>
        <v>90</v>
      </c>
      <c r="P17" s="116"/>
      <c r="Q17" s="117">
        <v>10</v>
      </c>
      <c r="R17" s="117"/>
      <c r="S17" s="117"/>
      <c r="T17" s="117"/>
      <c r="U17" s="117">
        <v>30</v>
      </c>
      <c r="V17" s="117"/>
      <c r="W17" s="116">
        <v>50</v>
      </c>
      <c r="X17" s="116"/>
      <c r="Y17" s="115">
        <v>10</v>
      </c>
      <c r="Z17" s="115"/>
      <c r="AA17" s="115"/>
      <c r="AB17" s="115"/>
      <c r="AC17" s="115">
        <v>30</v>
      </c>
      <c r="AD17" s="115"/>
      <c r="AE17" s="115">
        <v>50</v>
      </c>
      <c r="AF17" s="115"/>
      <c r="AG17" s="115"/>
      <c r="AH17" s="115"/>
      <c r="AI17" s="115"/>
      <c r="AJ17" s="115"/>
      <c r="AK17" s="115"/>
      <c r="AL17" s="115"/>
      <c r="AM17" s="115"/>
      <c r="AN17" s="115"/>
    </row>
    <row r="18" spans="1:40" ht="33" customHeight="1" thickBot="1" x14ac:dyDescent="0.3">
      <c r="A18" s="124" t="s">
        <v>104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06">
        <f t="shared" si="0"/>
        <v>3</v>
      </c>
      <c r="N18" s="106"/>
      <c r="O18" s="122">
        <f t="shared" si="1"/>
        <v>90</v>
      </c>
      <c r="P18" s="122"/>
      <c r="Q18" s="121">
        <v>10</v>
      </c>
      <c r="R18" s="121"/>
      <c r="S18" s="121"/>
      <c r="T18" s="121"/>
      <c r="U18" s="121">
        <v>40</v>
      </c>
      <c r="V18" s="121"/>
      <c r="W18" s="122">
        <v>40</v>
      </c>
      <c r="X18" s="122"/>
      <c r="Y18" s="123"/>
      <c r="Z18" s="123"/>
      <c r="AA18" s="123"/>
      <c r="AB18" s="123"/>
      <c r="AC18" s="123"/>
      <c r="AD18" s="123"/>
      <c r="AE18" s="123"/>
      <c r="AF18" s="123"/>
      <c r="AG18" s="123">
        <v>10</v>
      </c>
      <c r="AH18" s="123"/>
      <c r="AI18" s="123"/>
      <c r="AJ18" s="123"/>
      <c r="AK18" s="123">
        <v>40</v>
      </c>
      <c r="AL18" s="123"/>
      <c r="AM18" s="123">
        <v>40</v>
      </c>
      <c r="AN18" s="123"/>
    </row>
    <row r="19" spans="1:40" ht="18" customHeight="1" thickBot="1" x14ac:dyDescent="0.3">
      <c r="A19" s="102" t="s">
        <v>105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51">
        <f t="shared" si="0"/>
        <v>6</v>
      </c>
      <c r="N19" s="51"/>
      <c r="O19" s="116">
        <f t="shared" si="1"/>
        <v>180</v>
      </c>
      <c r="P19" s="116"/>
      <c r="Q19" s="117">
        <v>30</v>
      </c>
      <c r="R19" s="117"/>
      <c r="S19" s="117"/>
      <c r="T19" s="117"/>
      <c r="U19" s="117">
        <v>70</v>
      </c>
      <c r="V19" s="117"/>
      <c r="W19" s="116">
        <v>80</v>
      </c>
      <c r="X19" s="116"/>
      <c r="Y19" s="115">
        <v>16</v>
      </c>
      <c r="Z19" s="115"/>
      <c r="AA19" s="115"/>
      <c r="AB19" s="115"/>
      <c r="AC19" s="115">
        <v>30</v>
      </c>
      <c r="AD19" s="115"/>
      <c r="AE19" s="115">
        <v>40</v>
      </c>
      <c r="AF19" s="115"/>
      <c r="AG19" s="115">
        <v>14</v>
      </c>
      <c r="AH19" s="115"/>
      <c r="AI19" s="115"/>
      <c r="AJ19" s="115"/>
      <c r="AK19" s="115">
        <v>40</v>
      </c>
      <c r="AL19" s="115"/>
      <c r="AM19" s="115">
        <v>40</v>
      </c>
      <c r="AN19" s="115"/>
    </row>
    <row r="20" spans="1:40" ht="16.5" customHeight="1" thickBot="1" x14ac:dyDescent="0.3">
      <c r="A20" s="102" t="s">
        <v>56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51">
        <f t="shared" si="0"/>
        <v>5</v>
      </c>
      <c r="N20" s="51"/>
      <c r="O20" s="116">
        <f t="shared" si="1"/>
        <v>150</v>
      </c>
      <c r="P20" s="116"/>
      <c r="Q20" s="117">
        <v>30</v>
      </c>
      <c r="R20" s="117"/>
      <c r="S20" s="117"/>
      <c r="T20" s="117"/>
      <c r="U20" s="117">
        <v>70</v>
      </c>
      <c r="V20" s="117"/>
      <c r="W20" s="116">
        <v>50</v>
      </c>
      <c r="X20" s="116"/>
      <c r="Y20" s="115">
        <v>14</v>
      </c>
      <c r="Z20" s="115"/>
      <c r="AA20" s="115"/>
      <c r="AB20" s="115"/>
      <c r="AC20" s="115">
        <v>30</v>
      </c>
      <c r="AD20" s="115"/>
      <c r="AE20" s="115">
        <v>20</v>
      </c>
      <c r="AF20" s="115"/>
      <c r="AG20" s="115">
        <v>16</v>
      </c>
      <c r="AH20" s="115"/>
      <c r="AI20" s="115"/>
      <c r="AJ20" s="115"/>
      <c r="AK20" s="115">
        <v>40</v>
      </c>
      <c r="AL20" s="115"/>
      <c r="AM20" s="115">
        <v>30</v>
      </c>
      <c r="AN20" s="115"/>
    </row>
    <row r="21" spans="1:40" ht="16.5" customHeight="1" thickBot="1" x14ac:dyDescent="0.3">
      <c r="A21" s="102" t="s">
        <v>106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51">
        <f t="shared" si="0"/>
        <v>6</v>
      </c>
      <c r="N21" s="51"/>
      <c r="O21" s="116">
        <f t="shared" si="1"/>
        <v>180</v>
      </c>
      <c r="P21" s="116"/>
      <c r="Q21" s="117">
        <v>30</v>
      </c>
      <c r="R21" s="117"/>
      <c r="S21" s="117"/>
      <c r="T21" s="117"/>
      <c r="U21" s="117">
        <v>64</v>
      </c>
      <c r="V21" s="117"/>
      <c r="W21" s="116">
        <v>86</v>
      </c>
      <c r="X21" s="116"/>
      <c r="Y21" s="115">
        <v>12</v>
      </c>
      <c r="Z21" s="115"/>
      <c r="AA21" s="115"/>
      <c r="AB21" s="115"/>
      <c r="AC21" s="115">
        <v>30</v>
      </c>
      <c r="AD21" s="115"/>
      <c r="AE21" s="115">
        <v>40</v>
      </c>
      <c r="AF21" s="115"/>
      <c r="AG21" s="115">
        <v>18</v>
      </c>
      <c r="AH21" s="115"/>
      <c r="AI21" s="115"/>
      <c r="AJ21" s="115"/>
      <c r="AK21" s="115">
        <f>U21-AC21</f>
        <v>34</v>
      </c>
      <c r="AL21" s="115"/>
      <c r="AM21" s="115">
        <v>46</v>
      </c>
      <c r="AN21" s="115"/>
    </row>
    <row r="22" spans="1:40" ht="33.75" customHeight="1" thickBot="1" x14ac:dyDescent="0.3">
      <c r="A22" s="102" t="s">
        <v>57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51">
        <f t="shared" si="0"/>
        <v>4</v>
      </c>
      <c r="N22" s="51"/>
      <c r="O22" s="116">
        <f t="shared" si="1"/>
        <v>120</v>
      </c>
      <c r="P22" s="116"/>
      <c r="Q22" s="117">
        <v>24</v>
      </c>
      <c r="R22" s="117"/>
      <c r="S22" s="117"/>
      <c r="T22" s="117"/>
      <c r="U22" s="117">
        <v>52</v>
      </c>
      <c r="V22" s="117"/>
      <c r="W22" s="116">
        <v>44</v>
      </c>
      <c r="X22" s="116"/>
      <c r="Y22" s="115">
        <v>12</v>
      </c>
      <c r="Z22" s="115"/>
      <c r="AA22" s="115"/>
      <c r="AB22" s="115"/>
      <c r="AC22" s="115">
        <v>20</v>
      </c>
      <c r="AD22" s="115"/>
      <c r="AE22" s="115">
        <v>20</v>
      </c>
      <c r="AF22" s="115"/>
      <c r="AG22" s="115">
        <v>12</v>
      </c>
      <c r="AH22" s="115"/>
      <c r="AI22" s="115"/>
      <c r="AJ22" s="115"/>
      <c r="AK22" s="115">
        <v>32</v>
      </c>
      <c r="AL22" s="115"/>
      <c r="AM22" s="115">
        <v>24</v>
      </c>
      <c r="AN22" s="115"/>
    </row>
    <row r="23" spans="1:40" ht="16.5" customHeight="1" thickBot="1" x14ac:dyDescent="0.3">
      <c r="A23" s="109" t="s">
        <v>58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6">
        <f t="shared" si="0"/>
        <v>3</v>
      </c>
      <c r="N23" s="106"/>
      <c r="O23" s="122">
        <f t="shared" si="1"/>
        <v>90</v>
      </c>
      <c r="P23" s="122"/>
      <c r="Q23" s="121">
        <v>10</v>
      </c>
      <c r="R23" s="121"/>
      <c r="S23" s="121"/>
      <c r="T23" s="121"/>
      <c r="U23" s="121">
        <v>18</v>
      </c>
      <c r="V23" s="121"/>
      <c r="W23" s="122">
        <v>62</v>
      </c>
      <c r="X23" s="122"/>
      <c r="Y23" s="123"/>
      <c r="Z23" s="123"/>
      <c r="AA23" s="123"/>
      <c r="AB23" s="123"/>
      <c r="AC23" s="123"/>
      <c r="AD23" s="123"/>
      <c r="AE23" s="123"/>
      <c r="AF23" s="123"/>
      <c r="AG23" s="123">
        <v>10</v>
      </c>
      <c r="AH23" s="123"/>
      <c r="AI23" s="123"/>
      <c r="AJ23" s="123"/>
      <c r="AK23" s="123">
        <v>18</v>
      </c>
      <c r="AL23" s="123"/>
      <c r="AM23" s="123">
        <v>62</v>
      </c>
      <c r="AN23" s="123"/>
    </row>
    <row r="24" spans="1:40" ht="30" customHeight="1" thickBot="1" x14ac:dyDescent="0.3">
      <c r="A24" s="102" t="s">
        <v>96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51">
        <f t="shared" si="0"/>
        <v>1</v>
      </c>
      <c r="N24" s="51"/>
      <c r="O24" s="116">
        <f t="shared" si="1"/>
        <v>30</v>
      </c>
      <c r="P24" s="116"/>
      <c r="Q24" s="117"/>
      <c r="R24" s="117"/>
      <c r="S24" s="117"/>
      <c r="T24" s="117"/>
      <c r="U24" s="117">
        <v>12</v>
      </c>
      <c r="V24" s="117"/>
      <c r="W24" s="116">
        <v>18</v>
      </c>
      <c r="X24" s="116"/>
      <c r="Y24" s="115"/>
      <c r="Z24" s="115"/>
      <c r="AA24" s="115"/>
      <c r="AB24" s="115"/>
      <c r="AC24" s="115">
        <v>12</v>
      </c>
      <c r="AD24" s="115"/>
      <c r="AE24" s="115">
        <v>18</v>
      </c>
      <c r="AF24" s="115"/>
      <c r="AG24" s="115"/>
      <c r="AH24" s="115"/>
      <c r="AI24" s="115"/>
      <c r="AJ24" s="115"/>
      <c r="AK24" s="115"/>
      <c r="AL24" s="115"/>
      <c r="AM24" s="115"/>
      <c r="AN24" s="115"/>
    </row>
    <row r="25" spans="1:40" ht="43.5" customHeight="1" thickBot="1" x14ac:dyDescent="0.3">
      <c r="A25" s="50" t="s">
        <v>107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>
        <f>O25/30</f>
        <v>3</v>
      </c>
      <c r="N25" s="51"/>
      <c r="O25" s="116">
        <f>Q25+S25+U25+W25</f>
        <v>90</v>
      </c>
      <c r="P25" s="116"/>
      <c r="Q25" s="119"/>
      <c r="R25" s="119"/>
      <c r="S25" s="119"/>
      <c r="T25" s="119"/>
      <c r="U25" s="117">
        <v>30</v>
      </c>
      <c r="V25" s="117"/>
      <c r="W25" s="116">
        <v>60</v>
      </c>
      <c r="X25" s="116"/>
      <c r="Y25" s="120"/>
      <c r="Z25" s="120"/>
      <c r="AA25" s="120"/>
      <c r="AB25" s="120"/>
      <c r="AC25" s="115">
        <v>30</v>
      </c>
      <c r="AD25" s="115"/>
      <c r="AE25" s="115">
        <v>60</v>
      </c>
      <c r="AF25" s="115"/>
      <c r="AG25" s="115"/>
      <c r="AH25" s="115"/>
      <c r="AI25" s="115"/>
      <c r="AJ25" s="115"/>
      <c r="AK25" s="115"/>
      <c r="AL25" s="115"/>
      <c r="AM25" s="115"/>
      <c r="AN25" s="115"/>
    </row>
    <row r="26" spans="1:40" ht="16.5" customHeight="1" thickBot="1" x14ac:dyDescent="0.3">
      <c r="A26" s="100" t="s">
        <v>59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51">
        <f>O26/30</f>
        <v>3</v>
      </c>
      <c r="N26" s="51"/>
      <c r="O26" s="116">
        <f>Q26+S26+U26+W26</f>
        <v>90</v>
      </c>
      <c r="P26" s="116"/>
      <c r="Q26" s="119"/>
      <c r="R26" s="119"/>
      <c r="S26" s="119"/>
      <c r="T26" s="119"/>
      <c r="U26" s="117">
        <v>24</v>
      </c>
      <c r="V26" s="117"/>
      <c r="W26" s="116">
        <v>66</v>
      </c>
      <c r="X26" s="116"/>
      <c r="Y26" s="120"/>
      <c r="Z26" s="120"/>
      <c r="AA26" s="120"/>
      <c r="AB26" s="120"/>
      <c r="AC26" s="115">
        <v>8</v>
      </c>
      <c r="AD26" s="115"/>
      <c r="AE26" s="115">
        <v>36</v>
      </c>
      <c r="AF26" s="115"/>
      <c r="AG26" s="115"/>
      <c r="AH26" s="115"/>
      <c r="AI26" s="115"/>
      <c r="AJ26" s="115"/>
      <c r="AK26" s="115">
        <v>16</v>
      </c>
      <c r="AL26" s="115"/>
      <c r="AM26" s="115">
        <v>30</v>
      </c>
      <c r="AN26" s="115"/>
    </row>
    <row r="27" spans="1:40" ht="16.5" thickBot="1" x14ac:dyDescent="0.3">
      <c r="A27" s="102" t="s">
        <v>54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51"/>
      <c r="N27" s="51"/>
      <c r="O27" s="116">
        <v>30</v>
      </c>
      <c r="P27" s="116"/>
      <c r="Q27" s="117"/>
      <c r="R27" s="117"/>
      <c r="S27" s="118"/>
      <c r="T27" s="117"/>
      <c r="U27" s="117"/>
      <c r="V27" s="117"/>
      <c r="W27" s="116">
        <v>30</v>
      </c>
      <c r="X27" s="116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>
        <v>30</v>
      </c>
      <c r="AN27" s="115"/>
    </row>
    <row r="28" spans="1:40" ht="16.5" thickBot="1" x14ac:dyDescent="0.3">
      <c r="A28" s="114" t="s">
        <v>22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01">
        <f>SUM(M13:N27)</f>
        <v>61</v>
      </c>
      <c r="N28" s="101"/>
      <c r="O28" s="101">
        <f>SUM(O13:P27)</f>
        <v>1860</v>
      </c>
      <c r="P28" s="101"/>
      <c r="Q28" s="101">
        <f>SUM(Q13:R27)</f>
        <v>270</v>
      </c>
      <c r="R28" s="101"/>
      <c r="S28" s="101">
        <f>SUM(S13:T27)</f>
        <v>0</v>
      </c>
      <c r="T28" s="101"/>
      <c r="U28" s="101">
        <f>SUM(U13:V27)</f>
        <v>656</v>
      </c>
      <c r="V28" s="101"/>
      <c r="W28" s="101">
        <f>SUM(W13:X27)</f>
        <v>934</v>
      </c>
      <c r="X28" s="101"/>
      <c r="Y28" s="81">
        <f>SUM(Y13:Z27)</f>
        <v>134</v>
      </c>
      <c r="Z28" s="81"/>
      <c r="AA28" s="81">
        <f>SUM(AA13:AB27)</f>
        <v>0</v>
      </c>
      <c r="AB28" s="81"/>
      <c r="AC28" s="81">
        <f>SUM(AC13:AD27)</f>
        <v>310</v>
      </c>
      <c r="AD28" s="81"/>
      <c r="AE28" s="81">
        <f>SUM(AE13:AF27)</f>
        <v>452</v>
      </c>
      <c r="AF28" s="81"/>
      <c r="AG28" s="81">
        <f>SUM(AG13:AH27)</f>
        <v>136</v>
      </c>
      <c r="AH28" s="81"/>
      <c r="AI28" s="81">
        <f>SUM(AI13:AJ27)</f>
        <v>0</v>
      </c>
      <c r="AJ28" s="81"/>
      <c r="AK28" s="81">
        <f>SUM(AK13:AL27)</f>
        <v>346</v>
      </c>
      <c r="AL28" s="81"/>
      <c r="AM28" s="81">
        <f>SUM(AM13:AN27)</f>
        <v>482</v>
      </c>
      <c r="AN28" s="81"/>
    </row>
    <row r="29" spans="1:40" ht="15.75" x14ac:dyDescent="0.25">
      <c r="A29" s="3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112" t="s">
        <v>49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</row>
    <row r="30" spans="1:40" ht="45.75" customHeight="1" x14ac:dyDescent="0.25">
      <c r="C30" s="36"/>
      <c r="D30" s="36"/>
      <c r="E30" s="36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</row>
  </sheetData>
  <mergeCells count="272"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Q8:R12"/>
    <mergeCell ref="S8:T12"/>
    <mergeCell ref="U8:V12"/>
    <mergeCell ref="W8:X12"/>
    <mergeCell ref="Y8:AD8"/>
    <mergeCell ref="AM8:AN12"/>
    <mergeCell ref="AM13:AN13"/>
    <mergeCell ref="A14:L14"/>
    <mergeCell ref="M14:N14"/>
    <mergeCell ref="O14:P14"/>
    <mergeCell ref="Q14:R14"/>
    <mergeCell ref="S14:T14"/>
    <mergeCell ref="AC13:AD13"/>
    <mergeCell ref="AE13:AF13"/>
    <mergeCell ref="AG13:AH13"/>
    <mergeCell ref="AI13:AJ13"/>
    <mergeCell ref="AG14:AH14"/>
    <mergeCell ref="AI14:AJ14"/>
    <mergeCell ref="A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15:L15"/>
    <mergeCell ref="M15:N15"/>
    <mergeCell ref="O15:P15"/>
    <mergeCell ref="Q15:R15"/>
    <mergeCell ref="S15:T15"/>
    <mergeCell ref="U15:V15"/>
    <mergeCell ref="W15:X15"/>
    <mergeCell ref="Y9:AD9"/>
    <mergeCell ref="AG9:AL9"/>
    <mergeCell ref="Y10:Z12"/>
    <mergeCell ref="AK13:AL13"/>
    <mergeCell ref="AG10:AH12"/>
    <mergeCell ref="AI10:AJ12"/>
    <mergeCell ref="AK10:AL12"/>
    <mergeCell ref="AE8:AF12"/>
    <mergeCell ref="AG8:AL8"/>
    <mergeCell ref="W16:X16"/>
    <mergeCell ref="Y16:Z16"/>
    <mergeCell ref="AA16:AB16"/>
    <mergeCell ref="AK14:AL14"/>
    <mergeCell ref="AK16:AL16"/>
    <mergeCell ref="AM14:AN14"/>
    <mergeCell ref="U14:V14"/>
    <mergeCell ref="W14:X14"/>
    <mergeCell ref="Y14:Z14"/>
    <mergeCell ref="AA14:AB14"/>
    <mergeCell ref="AC14:AD14"/>
    <mergeCell ref="AE14:AF14"/>
    <mergeCell ref="AG15:AH15"/>
    <mergeCell ref="AI15:AJ15"/>
    <mergeCell ref="AK15:AL15"/>
    <mergeCell ref="AM15:AN15"/>
    <mergeCell ref="Y15:Z15"/>
    <mergeCell ref="AA15:AB15"/>
    <mergeCell ref="AC15:AD15"/>
    <mergeCell ref="AE15:AF15"/>
    <mergeCell ref="Y17:Z17"/>
    <mergeCell ref="AA17:AB17"/>
    <mergeCell ref="AC17:AD17"/>
    <mergeCell ref="AE17:AF17"/>
    <mergeCell ref="AM16:AN16"/>
    <mergeCell ref="A17:L17"/>
    <mergeCell ref="M17:N17"/>
    <mergeCell ref="O17:P17"/>
    <mergeCell ref="Q17:R17"/>
    <mergeCell ref="S17:T17"/>
    <mergeCell ref="AC16:AD16"/>
    <mergeCell ref="AE16:AF16"/>
    <mergeCell ref="AG16:AH16"/>
    <mergeCell ref="AI16:AJ16"/>
    <mergeCell ref="AG17:AH17"/>
    <mergeCell ref="AI17:AJ17"/>
    <mergeCell ref="AK17:AL17"/>
    <mergeCell ref="AM17:AN17"/>
    <mergeCell ref="A16:L16"/>
    <mergeCell ref="M16:N16"/>
    <mergeCell ref="O16:P16"/>
    <mergeCell ref="Q16:R16"/>
    <mergeCell ref="S16:T16"/>
    <mergeCell ref="U16:V16"/>
    <mergeCell ref="A18:L18"/>
    <mergeCell ref="M18:N18"/>
    <mergeCell ref="O18:P18"/>
    <mergeCell ref="Q18:R18"/>
    <mergeCell ref="S18:T18"/>
    <mergeCell ref="U18:V18"/>
    <mergeCell ref="W18:X18"/>
    <mergeCell ref="U17:V17"/>
    <mergeCell ref="W17:X17"/>
    <mergeCell ref="AG18:AH18"/>
    <mergeCell ref="AI18:AJ18"/>
    <mergeCell ref="AK18:AL18"/>
    <mergeCell ref="AM18:AN18"/>
    <mergeCell ref="Y18:Z18"/>
    <mergeCell ref="AA18:AB18"/>
    <mergeCell ref="AC18:AD18"/>
    <mergeCell ref="AE18:AF18"/>
    <mergeCell ref="AK19:AL19"/>
    <mergeCell ref="AM19:AN19"/>
    <mergeCell ref="AC19:AD19"/>
    <mergeCell ref="AE19:AF19"/>
    <mergeCell ref="AG19:AH19"/>
    <mergeCell ref="AI19:AJ19"/>
    <mergeCell ref="AG20:AH20"/>
    <mergeCell ref="AI20:AJ20"/>
    <mergeCell ref="AK20:AL20"/>
    <mergeCell ref="AM20:AN20"/>
    <mergeCell ref="A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Y20:Z20"/>
    <mergeCell ref="AA20:AB20"/>
    <mergeCell ref="AC20:AD20"/>
    <mergeCell ref="AE20:AF20"/>
    <mergeCell ref="A20:L20"/>
    <mergeCell ref="M20:N20"/>
    <mergeCell ref="O20:P20"/>
    <mergeCell ref="Q20:R20"/>
    <mergeCell ref="S20:T20"/>
    <mergeCell ref="A21:L21"/>
    <mergeCell ref="M21:N21"/>
    <mergeCell ref="O21:P21"/>
    <mergeCell ref="Q21:R21"/>
    <mergeCell ref="S21:T21"/>
    <mergeCell ref="U21:V21"/>
    <mergeCell ref="W21:X21"/>
    <mergeCell ref="U20:V20"/>
    <mergeCell ref="W20:X20"/>
    <mergeCell ref="AG21:AH21"/>
    <mergeCell ref="AI21:AJ21"/>
    <mergeCell ref="AK21:AL21"/>
    <mergeCell ref="AM21:AN21"/>
    <mergeCell ref="Y21:Z21"/>
    <mergeCell ref="AA21:AB21"/>
    <mergeCell ref="AC21:AD21"/>
    <mergeCell ref="AE21:AF21"/>
    <mergeCell ref="AK22:AL22"/>
    <mergeCell ref="AM22:AN22"/>
    <mergeCell ref="AC22:AD22"/>
    <mergeCell ref="AE22:AF22"/>
    <mergeCell ref="AG22:AH22"/>
    <mergeCell ref="AI22:AJ22"/>
    <mergeCell ref="AG23:AH23"/>
    <mergeCell ref="AI23:AJ23"/>
    <mergeCell ref="AK23:AL23"/>
    <mergeCell ref="AM23:AN23"/>
    <mergeCell ref="A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Y23:Z23"/>
    <mergeCell ref="AA23:AB23"/>
    <mergeCell ref="AC23:AD23"/>
    <mergeCell ref="AE23:AF23"/>
    <mergeCell ref="A23:L23"/>
    <mergeCell ref="M23:N23"/>
    <mergeCell ref="O23:P23"/>
    <mergeCell ref="Q23:R23"/>
    <mergeCell ref="S23:T23"/>
    <mergeCell ref="A24:L24"/>
    <mergeCell ref="M24:N24"/>
    <mergeCell ref="O24:P24"/>
    <mergeCell ref="Q24:R24"/>
    <mergeCell ref="S24:T24"/>
    <mergeCell ref="U24:V24"/>
    <mergeCell ref="W24:X24"/>
    <mergeCell ref="U23:V23"/>
    <mergeCell ref="W23:X23"/>
    <mergeCell ref="AG24:AH24"/>
    <mergeCell ref="AI24:AJ24"/>
    <mergeCell ref="AK24:AL24"/>
    <mergeCell ref="AM24:AN24"/>
    <mergeCell ref="Y24:Z24"/>
    <mergeCell ref="AA24:AB24"/>
    <mergeCell ref="AC24:AD24"/>
    <mergeCell ref="AE24:AF24"/>
    <mergeCell ref="AK25:AL25"/>
    <mergeCell ref="AM25:AN25"/>
    <mergeCell ref="AC25:AD25"/>
    <mergeCell ref="AE25:AF25"/>
    <mergeCell ref="AG25:AH25"/>
    <mergeCell ref="AI25:AJ25"/>
    <mergeCell ref="AG26:AH26"/>
    <mergeCell ref="AI26:AJ26"/>
    <mergeCell ref="AK26:AL26"/>
    <mergeCell ref="AM26:AN26"/>
    <mergeCell ref="A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Y26:Z26"/>
    <mergeCell ref="AA26:AB26"/>
    <mergeCell ref="AC26:AD26"/>
    <mergeCell ref="AE26:AF26"/>
    <mergeCell ref="A26:L26"/>
    <mergeCell ref="M26:N26"/>
    <mergeCell ref="O26:P26"/>
    <mergeCell ref="Q26:R26"/>
    <mergeCell ref="S26:T26"/>
    <mergeCell ref="A27:L27"/>
    <mergeCell ref="M27:N27"/>
    <mergeCell ref="O27:P27"/>
    <mergeCell ref="Q27:R27"/>
    <mergeCell ref="S27:T27"/>
    <mergeCell ref="U27:V27"/>
    <mergeCell ref="W27:X27"/>
    <mergeCell ref="U26:V26"/>
    <mergeCell ref="W26:X26"/>
    <mergeCell ref="AG27:AH27"/>
    <mergeCell ref="AI27:AJ27"/>
    <mergeCell ref="AK27:AL27"/>
    <mergeCell ref="AM27:AN27"/>
    <mergeCell ref="Y27:Z27"/>
    <mergeCell ref="AA27:AB27"/>
    <mergeCell ref="AC27:AD27"/>
    <mergeCell ref="AE27:AF27"/>
    <mergeCell ref="AK28:AL28"/>
    <mergeCell ref="AM28:AN28"/>
    <mergeCell ref="F30:AN30"/>
    <mergeCell ref="M29:AN29"/>
    <mergeCell ref="AC28:AD28"/>
    <mergeCell ref="AE28:AF28"/>
    <mergeCell ref="AG28:AH28"/>
    <mergeCell ref="AI28:AJ28"/>
    <mergeCell ref="A28:L28"/>
    <mergeCell ref="M28:N28"/>
    <mergeCell ref="O28:P28"/>
    <mergeCell ref="Q28:R28"/>
    <mergeCell ref="S28:T28"/>
    <mergeCell ref="U28:V28"/>
    <mergeCell ref="W28:X28"/>
    <mergeCell ref="Y28:Z28"/>
    <mergeCell ref="AA28:AB28"/>
  </mergeCells>
  <pageMargins left="0.31496062992125984" right="0.31496062992125984" top="0.74803149606299213" bottom="0.74803149606299213" header="0.31496062992125984" footer="0.31496062992125984"/>
  <pageSetup paperSize="9" scale="63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7"/>
  <sheetViews>
    <sheetView topLeftCell="A19" workbookViewId="0">
      <selection activeCell="M31" sqref="M31:N31"/>
    </sheetView>
  </sheetViews>
  <sheetFormatPr defaultRowHeight="15" x14ac:dyDescent="0.25"/>
  <cols>
    <col min="1" max="12" width="4.28515625" style="33" customWidth="1"/>
    <col min="13" max="16" width="4.42578125" customWidth="1"/>
    <col min="17" max="24" width="3.85546875" customWidth="1"/>
    <col min="25" max="28" width="4.140625" customWidth="1"/>
    <col min="29" max="29" width="7.28515625" customWidth="1"/>
    <col min="30" max="32" width="4.140625" customWidth="1"/>
    <col min="33" max="40" width="3.42578125" customWidth="1"/>
  </cols>
  <sheetData>
    <row r="1" spans="1:40" ht="15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32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15" customHeight="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9.5" customHeight="1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9.5" customHeight="1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s="28" customFormat="1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N6"/>
      <c r="O6" s="4"/>
      <c r="P6" s="73" t="s">
        <v>45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s="28" customFormat="1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0" s="28" customFormat="1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0" s="28" customFormat="1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0" s="28" customFormat="1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0" s="28" customFormat="1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0" s="28" customFormat="1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0" s="28" customFormat="1" ht="31.5" customHeight="1" thickBot="1" x14ac:dyDescent="0.3">
      <c r="A13" s="156" t="s">
        <v>108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06">
        <v>8</v>
      </c>
      <c r="N13" s="106"/>
      <c r="O13" s="122">
        <v>240</v>
      </c>
      <c r="P13" s="122"/>
      <c r="Q13" s="122">
        <v>46</v>
      </c>
      <c r="R13" s="122"/>
      <c r="S13" s="122"/>
      <c r="T13" s="122"/>
      <c r="U13" s="122">
        <v>114</v>
      </c>
      <c r="V13" s="122"/>
      <c r="W13" s="122">
        <v>74</v>
      </c>
      <c r="X13" s="122"/>
      <c r="Y13" s="123">
        <v>24</v>
      </c>
      <c r="Z13" s="123"/>
      <c r="AA13" s="123"/>
      <c r="AB13" s="123"/>
      <c r="AC13" s="123">
        <v>54</v>
      </c>
      <c r="AD13" s="123"/>
      <c r="AE13" s="147">
        <v>36</v>
      </c>
      <c r="AF13" s="147"/>
      <c r="AG13" s="123">
        <v>22</v>
      </c>
      <c r="AH13" s="123"/>
      <c r="AI13" s="123"/>
      <c r="AJ13" s="123"/>
      <c r="AK13" s="123">
        <v>60</v>
      </c>
      <c r="AL13" s="123"/>
      <c r="AM13" s="123">
        <v>44</v>
      </c>
      <c r="AN13" s="123"/>
    </row>
    <row r="14" spans="1:40" s="28" customFormat="1" ht="24.75" customHeight="1" thickBot="1" x14ac:dyDescent="0.3">
      <c r="A14" s="125" t="s">
        <v>60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06"/>
      <c r="N14" s="106"/>
      <c r="O14" s="122"/>
      <c r="P14" s="122"/>
      <c r="Q14" s="122"/>
      <c r="R14" s="122"/>
      <c r="S14" s="122"/>
      <c r="T14" s="122"/>
      <c r="U14" s="122">
        <v>6</v>
      </c>
      <c r="V14" s="122"/>
      <c r="W14" s="122"/>
      <c r="X14" s="122"/>
      <c r="Y14" s="123"/>
      <c r="Z14" s="123"/>
      <c r="AA14" s="123"/>
      <c r="AB14" s="123"/>
      <c r="AC14" s="123"/>
      <c r="AD14" s="123"/>
      <c r="AE14" s="147"/>
      <c r="AF14" s="147"/>
      <c r="AG14" s="123"/>
      <c r="AH14" s="123"/>
      <c r="AI14" s="123"/>
      <c r="AJ14" s="123"/>
      <c r="AK14" s="123">
        <v>6</v>
      </c>
      <c r="AL14" s="123"/>
      <c r="AM14" s="123"/>
      <c r="AN14" s="123"/>
    </row>
    <row r="15" spans="1:40" s="28" customFormat="1" ht="16.5" customHeight="1" thickBot="1" x14ac:dyDescent="0.3">
      <c r="A15" s="124" t="s">
        <v>61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06">
        <f t="shared" ref="M15:M31" si="0">O15/30</f>
        <v>4.5</v>
      </c>
      <c r="N15" s="106"/>
      <c r="O15" s="122">
        <f t="shared" ref="O15:O31" si="1">Q15+S15+U15+W15</f>
        <v>135</v>
      </c>
      <c r="P15" s="122"/>
      <c r="Q15" s="122">
        <v>20</v>
      </c>
      <c r="R15" s="122"/>
      <c r="S15" s="122"/>
      <c r="T15" s="122"/>
      <c r="U15" s="122">
        <v>72</v>
      </c>
      <c r="V15" s="122"/>
      <c r="W15" s="122">
        <v>43</v>
      </c>
      <c r="X15" s="122"/>
      <c r="Y15" s="123">
        <v>10</v>
      </c>
      <c r="Z15" s="123"/>
      <c r="AA15" s="123"/>
      <c r="AB15" s="123"/>
      <c r="AC15" s="123">
        <v>36</v>
      </c>
      <c r="AD15" s="123"/>
      <c r="AE15" s="147">
        <v>21</v>
      </c>
      <c r="AF15" s="147"/>
      <c r="AG15" s="123">
        <v>10</v>
      </c>
      <c r="AH15" s="123"/>
      <c r="AI15" s="123"/>
      <c r="AJ15" s="123"/>
      <c r="AK15" s="123">
        <v>36</v>
      </c>
      <c r="AL15" s="123"/>
      <c r="AM15" s="123">
        <v>22</v>
      </c>
      <c r="AN15" s="123"/>
    </row>
    <row r="16" spans="1:40" s="28" customFormat="1" ht="41.25" customHeight="1" thickBot="1" x14ac:dyDescent="0.3">
      <c r="A16" s="124" t="s">
        <v>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06">
        <f t="shared" si="0"/>
        <v>4.5</v>
      </c>
      <c r="N16" s="106"/>
      <c r="O16" s="122">
        <f t="shared" si="1"/>
        <v>135</v>
      </c>
      <c r="P16" s="122"/>
      <c r="Q16" s="122">
        <v>20</v>
      </c>
      <c r="R16" s="122"/>
      <c r="S16" s="122"/>
      <c r="T16" s="122"/>
      <c r="U16" s="122">
        <v>60</v>
      </c>
      <c r="V16" s="122"/>
      <c r="W16" s="122">
        <v>55</v>
      </c>
      <c r="X16" s="122"/>
      <c r="Y16" s="123">
        <v>10</v>
      </c>
      <c r="Z16" s="123"/>
      <c r="AA16" s="123"/>
      <c r="AB16" s="123"/>
      <c r="AC16" s="123">
        <v>30</v>
      </c>
      <c r="AD16" s="123"/>
      <c r="AE16" s="147">
        <v>27</v>
      </c>
      <c r="AF16" s="147"/>
      <c r="AG16" s="123">
        <v>10</v>
      </c>
      <c r="AH16" s="123"/>
      <c r="AI16" s="123"/>
      <c r="AJ16" s="123"/>
      <c r="AK16" s="123">
        <v>30</v>
      </c>
      <c r="AL16" s="123"/>
      <c r="AM16" s="123">
        <v>28</v>
      </c>
      <c r="AN16" s="123"/>
    </row>
    <row r="17" spans="1:43" s="28" customFormat="1" ht="30" customHeight="1" thickBot="1" x14ac:dyDescent="0.3">
      <c r="A17" s="124" t="s">
        <v>14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06">
        <f t="shared" si="0"/>
        <v>3</v>
      </c>
      <c r="N17" s="106"/>
      <c r="O17" s="122">
        <f t="shared" si="1"/>
        <v>90</v>
      </c>
      <c r="P17" s="122"/>
      <c r="Q17" s="122">
        <v>24</v>
      </c>
      <c r="R17" s="122"/>
      <c r="S17" s="122"/>
      <c r="T17" s="122"/>
      <c r="U17" s="122">
        <v>30</v>
      </c>
      <c r="V17" s="122"/>
      <c r="W17" s="122">
        <v>36</v>
      </c>
      <c r="X17" s="122"/>
      <c r="Y17" s="123"/>
      <c r="Z17" s="123"/>
      <c r="AA17" s="123"/>
      <c r="AB17" s="123"/>
      <c r="AC17" s="123"/>
      <c r="AD17" s="123"/>
      <c r="AE17" s="147"/>
      <c r="AF17" s="147"/>
      <c r="AG17" s="123">
        <v>24</v>
      </c>
      <c r="AH17" s="123"/>
      <c r="AI17" s="123"/>
      <c r="AJ17" s="123"/>
      <c r="AK17" s="123">
        <v>30</v>
      </c>
      <c r="AL17" s="123"/>
      <c r="AM17" s="123">
        <v>36</v>
      </c>
      <c r="AN17" s="123"/>
    </row>
    <row r="18" spans="1:43" s="28" customFormat="1" ht="25.5" customHeight="1" thickBot="1" x14ac:dyDescent="0.3">
      <c r="A18" s="124" t="s">
        <v>104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06">
        <f t="shared" si="0"/>
        <v>3</v>
      </c>
      <c r="N18" s="106"/>
      <c r="O18" s="122">
        <v>90</v>
      </c>
      <c r="P18" s="122"/>
      <c r="Q18" s="122">
        <v>10</v>
      </c>
      <c r="R18" s="122"/>
      <c r="S18" s="122"/>
      <c r="T18" s="122"/>
      <c r="U18" s="122">
        <v>30</v>
      </c>
      <c r="V18" s="122"/>
      <c r="W18" s="122">
        <v>50</v>
      </c>
      <c r="X18" s="122"/>
      <c r="Y18" s="123">
        <v>10</v>
      </c>
      <c r="Z18" s="123"/>
      <c r="AA18" s="123"/>
      <c r="AB18" s="123"/>
      <c r="AC18" s="123">
        <v>30</v>
      </c>
      <c r="AD18" s="123"/>
      <c r="AE18" s="147">
        <v>50</v>
      </c>
      <c r="AF18" s="147"/>
      <c r="AG18" s="123"/>
      <c r="AH18" s="123"/>
      <c r="AI18" s="123"/>
      <c r="AJ18" s="123"/>
      <c r="AK18" s="123"/>
      <c r="AL18" s="123"/>
      <c r="AM18" s="123"/>
      <c r="AN18" s="123"/>
    </row>
    <row r="19" spans="1:43" s="28" customFormat="1" ht="16.5" customHeight="1" thickBot="1" x14ac:dyDescent="0.3">
      <c r="A19" s="124" t="s">
        <v>62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06">
        <f t="shared" si="0"/>
        <v>3</v>
      </c>
      <c r="N19" s="106"/>
      <c r="O19" s="122">
        <f t="shared" si="1"/>
        <v>90</v>
      </c>
      <c r="P19" s="122"/>
      <c r="Q19" s="122">
        <v>10</v>
      </c>
      <c r="R19" s="122"/>
      <c r="S19" s="122"/>
      <c r="T19" s="122"/>
      <c r="U19" s="122">
        <v>30</v>
      </c>
      <c r="V19" s="122"/>
      <c r="W19" s="122">
        <v>50</v>
      </c>
      <c r="X19" s="122"/>
      <c r="Y19" s="123">
        <v>10</v>
      </c>
      <c r="Z19" s="123"/>
      <c r="AA19" s="123"/>
      <c r="AB19" s="123"/>
      <c r="AC19" s="123">
        <v>30</v>
      </c>
      <c r="AD19" s="123"/>
      <c r="AE19" s="147">
        <v>50</v>
      </c>
      <c r="AF19" s="147"/>
      <c r="AG19" s="123"/>
      <c r="AH19" s="123"/>
      <c r="AI19" s="123"/>
      <c r="AJ19" s="123"/>
      <c r="AK19" s="123"/>
      <c r="AL19" s="123"/>
      <c r="AM19" s="123"/>
      <c r="AN19" s="123"/>
    </row>
    <row r="20" spans="1:43" s="28" customFormat="1" ht="16.5" customHeight="1" thickBot="1" x14ac:dyDescent="0.3">
      <c r="A20" s="124" t="s">
        <v>109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06">
        <f t="shared" si="0"/>
        <v>3</v>
      </c>
      <c r="N20" s="106"/>
      <c r="O20" s="122">
        <f t="shared" si="1"/>
        <v>90</v>
      </c>
      <c r="P20" s="122"/>
      <c r="Q20" s="122">
        <v>10</v>
      </c>
      <c r="R20" s="122"/>
      <c r="S20" s="122"/>
      <c r="T20" s="122"/>
      <c r="U20" s="122">
        <v>30</v>
      </c>
      <c r="V20" s="122"/>
      <c r="W20" s="122">
        <v>50</v>
      </c>
      <c r="X20" s="122"/>
      <c r="Y20" s="123"/>
      <c r="Z20" s="123"/>
      <c r="AA20" s="123"/>
      <c r="AB20" s="123"/>
      <c r="AC20" s="123"/>
      <c r="AD20" s="123"/>
      <c r="AE20" s="147"/>
      <c r="AF20" s="147"/>
      <c r="AG20" s="123">
        <v>10</v>
      </c>
      <c r="AH20" s="123"/>
      <c r="AI20" s="123"/>
      <c r="AJ20" s="123"/>
      <c r="AK20" s="123">
        <v>30</v>
      </c>
      <c r="AL20" s="123"/>
      <c r="AM20" s="147">
        <v>50</v>
      </c>
      <c r="AN20" s="147"/>
    </row>
    <row r="21" spans="1:43" s="28" customFormat="1" ht="16.5" thickBot="1" x14ac:dyDescent="0.3">
      <c r="A21" s="124" t="s">
        <v>63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06">
        <f t="shared" si="0"/>
        <v>3</v>
      </c>
      <c r="N21" s="106"/>
      <c r="O21" s="122">
        <f t="shared" si="1"/>
        <v>90</v>
      </c>
      <c r="P21" s="122"/>
      <c r="Q21" s="122">
        <v>10</v>
      </c>
      <c r="R21" s="122"/>
      <c r="S21" s="122"/>
      <c r="T21" s="122"/>
      <c r="U21" s="122">
        <v>30</v>
      </c>
      <c r="V21" s="122"/>
      <c r="W21" s="122">
        <v>50</v>
      </c>
      <c r="X21" s="122"/>
      <c r="Y21" s="123">
        <v>10</v>
      </c>
      <c r="Z21" s="123"/>
      <c r="AA21" s="123"/>
      <c r="AB21" s="123"/>
      <c r="AC21" s="123">
        <v>30</v>
      </c>
      <c r="AD21" s="123"/>
      <c r="AE21" s="147">
        <v>50</v>
      </c>
      <c r="AF21" s="147"/>
      <c r="AG21" s="123"/>
      <c r="AH21" s="123"/>
      <c r="AI21" s="123"/>
      <c r="AJ21" s="123"/>
      <c r="AK21" s="123"/>
      <c r="AL21" s="123"/>
      <c r="AM21" s="123"/>
      <c r="AN21" s="123"/>
    </row>
    <row r="22" spans="1:43" s="28" customFormat="1" ht="16.5" customHeight="1" thickBot="1" x14ac:dyDescent="0.3">
      <c r="A22" s="124" t="s">
        <v>64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06">
        <f t="shared" si="0"/>
        <v>4</v>
      </c>
      <c r="N22" s="106"/>
      <c r="O22" s="122">
        <f t="shared" si="1"/>
        <v>120</v>
      </c>
      <c r="P22" s="122"/>
      <c r="Q22" s="122">
        <v>14</v>
      </c>
      <c r="R22" s="122"/>
      <c r="S22" s="122"/>
      <c r="T22" s="122"/>
      <c r="U22" s="122">
        <v>66</v>
      </c>
      <c r="V22" s="122"/>
      <c r="W22" s="122">
        <v>40</v>
      </c>
      <c r="X22" s="122"/>
      <c r="Y22" s="123">
        <v>8</v>
      </c>
      <c r="Z22" s="123"/>
      <c r="AA22" s="123"/>
      <c r="AB22" s="123"/>
      <c r="AC22" s="123">
        <v>30</v>
      </c>
      <c r="AD22" s="123"/>
      <c r="AE22" s="147">
        <v>20</v>
      </c>
      <c r="AF22" s="147"/>
      <c r="AG22" s="123">
        <v>6</v>
      </c>
      <c r="AH22" s="123"/>
      <c r="AI22" s="123"/>
      <c r="AJ22" s="123"/>
      <c r="AK22" s="123">
        <v>36</v>
      </c>
      <c r="AL22" s="123"/>
      <c r="AM22" s="155">
        <v>20</v>
      </c>
      <c r="AN22" s="155"/>
    </row>
    <row r="23" spans="1:43" s="28" customFormat="1" ht="16.5" customHeight="1" thickBot="1" x14ac:dyDescent="0.3">
      <c r="A23" s="124" t="s">
        <v>110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06">
        <f t="shared" si="0"/>
        <v>3</v>
      </c>
      <c r="N23" s="106"/>
      <c r="O23" s="122">
        <f t="shared" si="1"/>
        <v>90</v>
      </c>
      <c r="P23" s="122"/>
      <c r="Q23" s="122">
        <v>18</v>
      </c>
      <c r="R23" s="122"/>
      <c r="S23" s="122"/>
      <c r="T23" s="122"/>
      <c r="U23" s="122">
        <v>42</v>
      </c>
      <c r="V23" s="122"/>
      <c r="W23" s="122">
        <v>30</v>
      </c>
      <c r="X23" s="122"/>
      <c r="Y23" s="123">
        <v>8</v>
      </c>
      <c r="Z23" s="123"/>
      <c r="AA23" s="123"/>
      <c r="AB23" s="123"/>
      <c r="AC23" s="123">
        <v>18</v>
      </c>
      <c r="AD23" s="123"/>
      <c r="AE23" s="147">
        <v>10</v>
      </c>
      <c r="AF23" s="147"/>
      <c r="AG23" s="123">
        <v>10</v>
      </c>
      <c r="AH23" s="123"/>
      <c r="AI23" s="123"/>
      <c r="AJ23" s="123"/>
      <c r="AK23" s="123">
        <v>24</v>
      </c>
      <c r="AL23" s="123"/>
      <c r="AM23" s="155">
        <v>20</v>
      </c>
      <c r="AN23" s="155"/>
    </row>
    <row r="24" spans="1:43" s="28" customFormat="1" ht="16.5" customHeight="1" thickBot="1" x14ac:dyDescent="0.3">
      <c r="A24" s="124" t="s">
        <v>111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06">
        <f t="shared" si="0"/>
        <v>3</v>
      </c>
      <c r="N24" s="106"/>
      <c r="O24" s="122">
        <f t="shared" si="1"/>
        <v>90</v>
      </c>
      <c r="P24" s="122"/>
      <c r="Q24" s="122">
        <v>10</v>
      </c>
      <c r="R24" s="122"/>
      <c r="S24" s="122"/>
      <c r="T24" s="122"/>
      <c r="U24" s="122">
        <v>30</v>
      </c>
      <c r="V24" s="122"/>
      <c r="W24" s="122">
        <v>50</v>
      </c>
      <c r="X24" s="122"/>
      <c r="Y24" s="123">
        <v>10</v>
      </c>
      <c r="Z24" s="123"/>
      <c r="AA24" s="123"/>
      <c r="AB24" s="123"/>
      <c r="AC24" s="123">
        <v>30</v>
      </c>
      <c r="AD24" s="123"/>
      <c r="AE24" s="147">
        <v>50</v>
      </c>
      <c r="AF24" s="147"/>
      <c r="AG24" s="123"/>
      <c r="AH24" s="123"/>
      <c r="AI24" s="123"/>
      <c r="AJ24" s="123"/>
      <c r="AK24" s="123"/>
      <c r="AL24" s="123"/>
      <c r="AM24" s="123"/>
      <c r="AN24" s="123"/>
    </row>
    <row r="25" spans="1:43" s="28" customFormat="1" ht="34.5" customHeight="1" thickBot="1" x14ac:dyDescent="0.3">
      <c r="A25" s="154" t="s">
        <v>112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06">
        <f t="shared" si="0"/>
        <v>3</v>
      </c>
      <c r="N25" s="106"/>
      <c r="O25" s="122">
        <f t="shared" si="1"/>
        <v>90</v>
      </c>
      <c r="P25" s="122"/>
      <c r="Q25" s="122">
        <v>12</v>
      </c>
      <c r="R25" s="122"/>
      <c r="S25" s="122"/>
      <c r="T25" s="122"/>
      <c r="U25" s="122">
        <v>24</v>
      </c>
      <c r="V25" s="122"/>
      <c r="W25" s="122">
        <v>54</v>
      </c>
      <c r="X25" s="122"/>
      <c r="Y25" s="123"/>
      <c r="Z25" s="123"/>
      <c r="AA25" s="123"/>
      <c r="AB25" s="123"/>
      <c r="AC25" s="123"/>
      <c r="AD25" s="123"/>
      <c r="AE25" s="147"/>
      <c r="AF25" s="147"/>
      <c r="AG25" s="123">
        <v>12</v>
      </c>
      <c r="AH25" s="123"/>
      <c r="AI25" s="123"/>
      <c r="AJ25" s="123"/>
      <c r="AK25" s="123">
        <v>24</v>
      </c>
      <c r="AL25" s="123"/>
      <c r="AM25" s="123">
        <v>54</v>
      </c>
      <c r="AN25" s="123"/>
    </row>
    <row r="26" spans="1:43" s="28" customFormat="1" ht="16.5" thickBot="1" x14ac:dyDescent="0.3">
      <c r="A26" s="124" t="s">
        <v>65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06">
        <f t="shared" si="0"/>
        <v>3</v>
      </c>
      <c r="N26" s="106"/>
      <c r="O26" s="122">
        <f t="shared" si="1"/>
        <v>90</v>
      </c>
      <c r="P26" s="122"/>
      <c r="Q26" s="122">
        <f>Q27+Q28</f>
        <v>16</v>
      </c>
      <c r="R26" s="122"/>
      <c r="S26" s="122"/>
      <c r="T26" s="122"/>
      <c r="U26" s="122">
        <f>U27+U28</f>
        <v>42</v>
      </c>
      <c r="V26" s="122"/>
      <c r="W26" s="122">
        <f>W27+W28</f>
        <v>32</v>
      </c>
      <c r="X26" s="122"/>
      <c r="Y26" s="152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</row>
    <row r="27" spans="1:43" s="28" customFormat="1" ht="24" customHeight="1" thickBot="1" x14ac:dyDescent="0.3">
      <c r="A27" s="151" t="s">
        <v>66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06">
        <f t="shared" si="0"/>
        <v>2</v>
      </c>
      <c r="N27" s="106"/>
      <c r="O27" s="122">
        <f t="shared" si="1"/>
        <v>60</v>
      </c>
      <c r="P27" s="122"/>
      <c r="Q27" s="122">
        <v>10</v>
      </c>
      <c r="R27" s="122"/>
      <c r="S27" s="122"/>
      <c r="T27" s="122"/>
      <c r="U27" s="122">
        <v>30</v>
      </c>
      <c r="V27" s="122"/>
      <c r="W27" s="122">
        <v>20</v>
      </c>
      <c r="X27" s="122"/>
      <c r="Y27" s="123">
        <v>6</v>
      </c>
      <c r="Z27" s="123"/>
      <c r="AA27" s="123"/>
      <c r="AB27" s="123"/>
      <c r="AC27" s="123">
        <v>18</v>
      </c>
      <c r="AD27" s="123"/>
      <c r="AE27" s="123">
        <v>10</v>
      </c>
      <c r="AF27" s="123"/>
      <c r="AG27" s="123">
        <v>4</v>
      </c>
      <c r="AH27" s="123"/>
      <c r="AI27" s="123"/>
      <c r="AJ27" s="123"/>
      <c r="AK27" s="123">
        <v>12</v>
      </c>
      <c r="AL27" s="123"/>
      <c r="AM27" s="123">
        <v>10</v>
      </c>
      <c r="AN27" s="123"/>
    </row>
    <row r="28" spans="1:43" s="28" customFormat="1" ht="24.75" customHeight="1" thickBot="1" x14ac:dyDescent="0.3">
      <c r="A28" s="151" t="s">
        <v>67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06">
        <f t="shared" si="0"/>
        <v>1</v>
      </c>
      <c r="N28" s="106"/>
      <c r="O28" s="122">
        <f t="shared" si="1"/>
        <v>30</v>
      </c>
      <c r="P28" s="122"/>
      <c r="Q28" s="122">
        <v>6</v>
      </c>
      <c r="R28" s="122"/>
      <c r="S28" s="122"/>
      <c r="T28" s="122"/>
      <c r="U28" s="122">
        <v>12</v>
      </c>
      <c r="V28" s="122"/>
      <c r="W28" s="122">
        <v>12</v>
      </c>
      <c r="X28" s="122"/>
      <c r="Y28" s="123"/>
      <c r="Z28" s="123"/>
      <c r="AA28" s="123"/>
      <c r="AB28" s="123"/>
      <c r="AC28" s="123"/>
      <c r="AD28" s="123"/>
      <c r="AE28" s="123"/>
      <c r="AF28" s="123"/>
      <c r="AG28" s="123">
        <v>6</v>
      </c>
      <c r="AH28" s="123"/>
      <c r="AI28" s="123"/>
      <c r="AJ28" s="123"/>
      <c r="AK28" s="123">
        <v>12</v>
      </c>
      <c r="AL28" s="123"/>
      <c r="AM28" s="123">
        <v>12</v>
      </c>
      <c r="AN28" s="123"/>
    </row>
    <row r="29" spans="1:43" s="28" customFormat="1" ht="31.5" customHeight="1" thickBot="1" x14ac:dyDescent="0.3">
      <c r="A29" s="124" t="s">
        <v>53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06">
        <f t="shared" ref="M29" si="2">O29/30</f>
        <v>4</v>
      </c>
      <c r="N29" s="106"/>
      <c r="O29" s="122">
        <f t="shared" ref="O29" si="3">Q29+S29+U29+W29</f>
        <v>120</v>
      </c>
      <c r="P29" s="122"/>
      <c r="Q29" s="122">
        <v>10</v>
      </c>
      <c r="R29" s="122"/>
      <c r="S29" s="122"/>
      <c r="T29" s="122"/>
      <c r="U29" s="122">
        <v>60</v>
      </c>
      <c r="V29" s="122"/>
      <c r="W29" s="122">
        <v>50</v>
      </c>
      <c r="X29" s="122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</row>
    <row r="30" spans="1:43" s="28" customFormat="1" ht="36" customHeight="1" thickBot="1" x14ac:dyDescent="0.3">
      <c r="A30" s="148" t="s">
        <v>113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50"/>
      <c r="M30" s="106">
        <v>3</v>
      </c>
      <c r="N30" s="106"/>
      <c r="O30" s="122">
        <v>90</v>
      </c>
      <c r="P30" s="122"/>
      <c r="Q30" s="122"/>
      <c r="R30" s="122"/>
      <c r="S30" s="122"/>
      <c r="T30" s="122"/>
      <c r="U30" s="122">
        <v>30</v>
      </c>
      <c r="V30" s="122"/>
      <c r="W30" s="122">
        <v>60</v>
      </c>
      <c r="X30" s="122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</row>
    <row r="31" spans="1:43" s="28" customFormat="1" ht="16.5" thickBot="1" x14ac:dyDescent="0.3">
      <c r="A31" s="124" t="s">
        <v>68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06">
        <f t="shared" si="0"/>
        <v>5</v>
      </c>
      <c r="N31" s="106"/>
      <c r="O31" s="122">
        <f t="shared" si="1"/>
        <v>150</v>
      </c>
      <c r="P31" s="122"/>
      <c r="Q31" s="121"/>
      <c r="R31" s="121"/>
      <c r="S31" s="121">
        <v>40</v>
      </c>
      <c r="T31" s="121"/>
      <c r="U31" s="121"/>
      <c r="V31" s="121"/>
      <c r="W31" s="122">
        <v>110</v>
      </c>
      <c r="X31" s="122"/>
      <c r="Y31" s="123"/>
      <c r="Z31" s="123"/>
      <c r="AA31" s="123"/>
      <c r="AB31" s="123"/>
      <c r="AC31" s="123"/>
      <c r="AD31" s="123"/>
      <c r="AE31" s="147"/>
      <c r="AF31" s="147"/>
      <c r="AG31" s="123"/>
      <c r="AH31" s="123"/>
      <c r="AI31" s="123">
        <v>40</v>
      </c>
      <c r="AJ31" s="123"/>
      <c r="AK31" s="123"/>
      <c r="AL31" s="123"/>
      <c r="AM31" s="123">
        <v>110</v>
      </c>
      <c r="AN31" s="123"/>
    </row>
    <row r="32" spans="1:43" ht="17.25" thickBot="1" x14ac:dyDescent="0.3">
      <c r="A32" s="106" t="s">
        <v>22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7">
        <f>SUM(M13:N31)-M26</f>
        <v>60</v>
      </c>
      <c r="N32" s="127"/>
      <c r="O32" s="127">
        <f t="shared" ref="O32" si="4">SUM(O13:P31)-O26</f>
        <v>1800</v>
      </c>
      <c r="P32" s="127"/>
      <c r="Q32" s="127">
        <f t="shared" ref="Q32" si="5">SUM(Q13:R31)-Q26</f>
        <v>230</v>
      </c>
      <c r="R32" s="127"/>
      <c r="S32" s="127">
        <f t="shared" ref="S32" si="6">SUM(S13:T31)-S26</f>
        <v>40</v>
      </c>
      <c r="T32" s="127"/>
      <c r="U32" s="127">
        <f t="shared" ref="U32" si="7">SUM(U13:V31)-U26</f>
        <v>696</v>
      </c>
      <c r="V32" s="127"/>
      <c r="W32" s="127">
        <f t="shared" ref="W32" si="8">SUM(W13:X31)</f>
        <v>866</v>
      </c>
      <c r="X32" s="127"/>
      <c r="Y32" s="127">
        <f t="shared" ref="Y32" si="9">SUM(Y13:Z31)</f>
        <v>106</v>
      </c>
      <c r="Z32" s="127"/>
      <c r="AA32" s="127"/>
      <c r="AB32" s="127"/>
      <c r="AC32" s="127">
        <f>SUM(AC13:AD31)</f>
        <v>306</v>
      </c>
      <c r="AD32" s="127"/>
      <c r="AE32" s="127">
        <f t="shared" ref="AE32" si="10">SUM(AE13:AF31)</f>
        <v>324</v>
      </c>
      <c r="AF32" s="127"/>
      <c r="AG32" s="127">
        <f t="shared" ref="AG32" si="11">SUM(AG13:AH31)</f>
        <v>114</v>
      </c>
      <c r="AH32" s="127"/>
      <c r="AI32" s="127">
        <f t="shared" ref="AI32" si="12">SUM(AI13:AJ31)</f>
        <v>40</v>
      </c>
      <c r="AJ32" s="127"/>
      <c r="AK32" s="127">
        <f t="shared" ref="AK32" si="13">SUM(AK13:AL31)</f>
        <v>300</v>
      </c>
      <c r="AL32" s="127"/>
      <c r="AM32" s="127">
        <f t="shared" ref="AM32" si="14">SUM(AM13:AN31)</f>
        <v>406</v>
      </c>
      <c r="AN32" s="127"/>
      <c r="AQ32" s="43"/>
    </row>
    <row r="33" spans="1:43" ht="15.75" x14ac:dyDescent="0.25">
      <c r="A33" s="37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44" t="s">
        <v>49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P33" s="43"/>
      <c r="AQ33" s="43"/>
    </row>
    <row r="34" spans="1:43" ht="15" customHeight="1" x14ac:dyDescent="0.25">
      <c r="A34" s="39"/>
      <c r="B34" s="39"/>
      <c r="C34" s="145" t="s">
        <v>0</v>
      </c>
      <c r="D34" s="146"/>
      <c r="E34" s="95" t="s">
        <v>68</v>
      </c>
      <c r="F34" s="96"/>
      <c r="G34" s="96"/>
      <c r="H34" s="96"/>
      <c r="I34" s="96"/>
      <c r="J34" s="96"/>
      <c r="K34" s="96"/>
      <c r="L34" s="94"/>
      <c r="M34" s="97" t="s">
        <v>133</v>
      </c>
      <c r="N34" s="98"/>
      <c r="O34" s="99"/>
      <c r="P34" s="97" t="s">
        <v>134</v>
      </c>
      <c r="Q34" s="98"/>
      <c r="R34" s="99"/>
      <c r="S34" s="97" t="s">
        <v>135</v>
      </c>
      <c r="T34" s="98"/>
      <c r="U34" s="98"/>
      <c r="V34" s="98"/>
      <c r="W34" s="98"/>
      <c r="X34" s="98"/>
      <c r="Y34" s="99"/>
      <c r="Z34" s="29"/>
      <c r="AA34" s="29"/>
      <c r="AB34" s="29"/>
      <c r="AC34" s="29"/>
      <c r="AD34" s="29"/>
      <c r="AE34" s="30"/>
      <c r="AF34" s="31"/>
      <c r="AG34" s="30"/>
      <c r="AH34" s="29"/>
      <c r="AI34" s="32"/>
      <c r="AJ34" s="32"/>
      <c r="AK34" s="32"/>
      <c r="AL34" s="32"/>
      <c r="AM34" s="32"/>
      <c r="AN34" s="32"/>
      <c r="AP34" s="43"/>
      <c r="AQ34" s="43"/>
    </row>
    <row r="35" spans="1:43" ht="15" customHeight="1" x14ac:dyDescent="0.25">
      <c r="A35" s="39"/>
      <c r="B35" s="39"/>
      <c r="C35" s="128"/>
      <c r="D35" s="128"/>
      <c r="E35" s="129" t="s">
        <v>1</v>
      </c>
      <c r="F35" s="130"/>
      <c r="G35" s="130"/>
      <c r="H35" s="130"/>
      <c r="I35" s="130"/>
      <c r="J35" s="130"/>
      <c r="K35" s="130"/>
      <c r="L35" s="131"/>
      <c r="M35" s="135"/>
      <c r="N35" s="136"/>
      <c r="O35" s="137"/>
      <c r="P35" s="135">
        <v>150</v>
      </c>
      <c r="Q35" s="136"/>
      <c r="R35" s="137"/>
      <c r="S35" s="141" t="s">
        <v>136</v>
      </c>
      <c r="T35" s="136"/>
      <c r="U35" s="136"/>
      <c r="V35" s="136"/>
      <c r="W35" s="136"/>
      <c r="X35" s="136"/>
      <c r="Y35" s="137"/>
      <c r="Z35" s="29"/>
      <c r="AA35" s="29"/>
      <c r="AB35" s="29"/>
      <c r="AC35" s="45"/>
      <c r="AD35" s="29"/>
      <c r="AE35" s="142"/>
      <c r="AF35" s="143"/>
      <c r="AG35" s="47"/>
      <c r="AH35" s="29"/>
      <c r="AI35" s="32"/>
      <c r="AJ35" s="32"/>
      <c r="AK35" s="32"/>
      <c r="AL35" s="32"/>
      <c r="AM35" s="32"/>
      <c r="AN35" s="32"/>
      <c r="AQ35" s="43"/>
    </row>
    <row r="36" spans="1:43" x14ac:dyDescent="0.25">
      <c r="A36" s="39"/>
      <c r="B36" s="39"/>
      <c r="C36" s="128"/>
      <c r="D36" s="128"/>
      <c r="E36" s="132"/>
      <c r="F36" s="133"/>
      <c r="G36" s="133"/>
      <c r="H36" s="133"/>
      <c r="I36" s="133"/>
      <c r="J36" s="133"/>
      <c r="K36" s="133"/>
      <c r="L36" s="134"/>
      <c r="M36" s="138"/>
      <c r="N36" s="139"/>
      <c r="O36" s="140"/>
      <c r="P36" s="138"/>
      <c r="Q36" s="139"/>
      <c r="R36" s="140"/>
      <c r="S36" s="138"/>
      <c r="T36" s="139"/>
      <c r="U36" s="139"/>
      <c r="V36" s="139"/>
      <c r="W36" s="139"/>
      <c r="X36" s="139"/>
      <c r="Y36" s="140"/>
      <c r="Z36" s="29"/>
      <c r="AA36" s="29"/>
      <c r="AB36" s="29"/>
      <c r="AC36" s="29"/>
      <c r="AD36" s="29"/>
      <c r="AE36" s="143"/>
      <c r="AF36" s="143"/>
      <c r="AG36" s="47"/>
      <c r="AH36" s="29"/>
      <c r="AI36" s="32"/>
      <c r="AJ36" s="32"/>
      <c r="AK36" s="32"/>
      <c r="AL36" s="32"/>
      <c r="AM36" s="32"/>
      <c r="AN36" s="32"/>
    </row>
    <row r="37" spans="1:43" ht="50.25" customHeight="1" x14ac:dyDescent="0.25">
      <c r="A37" s="39"/>
      <c r="B37" s="39"/>
      <c r="C37" s="40"/>
      <c r="D37" s="40"/>
      <c r="E37" s="40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43"/>
      <c r="AP37" s="43"/>
    </row>
  </sheetData>
  <mergeCells count="337">
    <mergeCell ref="A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Q8:R12"/>
    <mergeCell ref="S8:T12"/>
    <mergeCell ref="U8:V12"/>
    <mergeCell ref="W8:X12"/>
    <mergeCell ref="Y8:AD8"/>
    <mergeCell ref="Y10:Z12"/>
    <mergeCell ref="AG10:AH12"/>
    <mergeCell ref="AI10:AJ12"/>
    <mergeCell ref="AK10:AL12"/>
    <mergeCell ref="AE8:AF12"/>
    <mergeCell ref="AG8:AL8"/>
    <mergeCell ref="AM8:AN12"/>
    <mergeCell ref="Y9:AD9"/>
    <mergeCell ref="AG9:AL9"/>
    <mergeCell ref="AG15:AH15"/>
    <mergeCell ref="AI15:AJ15"/>
    <mergeCell ref="AK15:AL15"/>
    <mergeCell ref="AM15:AN15"/>
    <mergeCell ref="AC13:AD13"/>
    <mergeCell ref="AE13:AF13"/>
    <mergeCell ref="AG13:AH13"/>
    <mergeCell ref="AI13:AJ13"/>
    <mergeCell ref="AK13:AL13"/>
    <mergeCell ref="AM13:AN13"/>
    <mergeCell ref="AC14:AD14"/>
    <mergeCell ref="AE14:AF14"/>
    <mergeCell ref="AG14:AH14"/>
    <mergeCell ref="AI14:AJ14"/>
    <mergeCell ref="AK14:AL14"/>
    <mergeCell ref="AM14:AN14"/>
    <mergeCell ref="W15:X15"/>
    <mergeCell ref="Y15:Z15"/>
    <mergeCell ref="AA15:AB15"/>
    <mergeCell ref="AC15:AD15"/>
    <mergeCell ref="AE15:AF15"/>
    <mergeCell ref="A15:L15"/>
    <mergeCell ref="M15:N15"/>
    <mergeCell ref="O15:P15"/>
    <mergeCell ref="Q15:R15"/>
    <mergeCell ref="S15:T15"/>
    <mergeCell ref="U15:V15"/>
    <mergeCell ref="AI16:AJ16"/>
    <mergeCell ref="AK16:AL16"/>
    <mergeCell ref="AM16:AN16"/>
    <mergeCell ref="AA16:AB16"/>
    <mergeCell ref="AC16:AD16"/>
    <mergeCell ref="AE16:AF16"/>
    <mergeCell ref="AG16:AH16"/>
    <mergeCell ref="A16:L16"/>
    <mergeCell ref="M16:N16"/>
    <mergeCell ref="O16:P16"/>
    <mergeCell ref="Q16:R16"/>
    <mergeCell ref="S16:T16"/>
    <mergeCell ref="U16:V16"/>
    <mergeCell ref="W16:X16"/>
    <mergeCell ref="Y16:Z16"/>
    <mergeCell ref="A18:L18"/>
    <mergeCell ref="M18:N18"/>
    <mergeCell ref="O18:P18"/>
    <mergeCell ref="Q18:R18"/>
    <mergeCell ref="S18:T18"/>
    <mergeCell ref="U18:V18"/>
    <mergeCell ref="W18:X18"/>
    <mergeCell ref="Y18:Z18"/>
    <mergeCell ref="W17:X17"/>
    <mergeCell ref="Y17:Z17"/>
    <mergeCell ref="A17:L17"/>
    <mergeCell ref="M17:N17"/>
    <mergeCell ref="O17:P17"/>
    <mergeCell ref="Q17:R17"/>
    <mergeCell ref="S17:T17"/>
    <mergeCell ref="U17:V17"/>
    <mergeCell ref="AI18:AJ18"/>
    <mergeCell ref="AK18:AL18"/>
    <mergeCell ref="AM18:AN18"/>
    <mergeCell ref="AA18:AB18"/>
    <mergeCell ref="AC18:AD18"/>
    <mergeCell ref="AE18:AF18"/>
    <mergeCell ref="AG18:AH18"/>
    <mergeCell ref="AG17:AH17"/>
    <mergeCell ref="AI17:AJ17"/>
    <mergeCell ref="AK17:AL17"/>
    <mergeCell ref="AM17:AN17"/>
    <mergeCell ref="AA17:AB17"/>
    <mergeCell ref="AC17:AD17"/>
    <mergeCell ref="AE17:AF17"/>
    <mergeCell ref="A19:L19"/>
    <mergeCell ref="M19:N19"/>
    <mergeCell ref="O19:P19"/>
    <mergeCell ref="Q19:R19"/>
    <mergeCell ref="S19:T19"/>
    <mergeCell ref="U19:V19"/>
    <mergeCell ref="AG20:AH20"/>
    <mergeCell ref="AI20:AJ20"/>
    <mergeCell ref="AK20:AL20"/>
    <mergeCell ref="AG19:AH19"/>
    <mergeCell ref="AI19:AJ19"/>
    <mergeCell ref="AK19:AL19"/>
    <mergeCell ref="AM19:AN19"/>
    <mergeCell ref="W19:X19"/>
    <mergeCell ref="Y19:Z19"/>
    <mergeCell ref="AA19:AB19"/>
    <mergeCell ref="AC19:AD19"/>
    <mergeCell ref="AE19:AF19"/>
    <mergeCell ref="AI21:AJ21"/>
    <mergeCell ref="AK21:AL21"/>
    <mergeCell ref="AM21:AN21"/>
    <mergeCell ref="W21:X21"/>
    <mergeCell ref="A20:L20"/>
    <mergeCell ref="M20:N20"/>
    <mergeCell ref="O20:P20"/>
    <mergeCell ref="Q20:R20"/>
    <mergeCell ref="S20:T20"/>
    <mergeCell ref="AM20:AN20"/>
    <mergeCell ref="AE21:AF21"/>
    <mergeCell ref="A21:L21"/>
    <mergeCell ref="M21:N21"/>
    <mergeCell ref="U20:V20"/>
    <mergeCell ref="W20:X20"/>
    <mergeCell ref="Y20:Z20"/>
    <mergeCell ref="AA20:AB20"/>
    <mergeCell ref="AC20:AD20"/>
    <mergeCell ref="AE20:AF20"/>
    <mergeCell ref="A22:L22"/>
    <mergeCell ref="M22:N22"/>
    <mergeCell ref="O22:P22"/>
    <mergeCell ref="Q22:R22"/>
    <mergeCell ref="S22:T22"/>
    <mergeCell ref="U22:V22"/>
    <mergeCell ref="AG21:AH21"/>
    <mergeCell ref="A23:L23"/>
    <mergeCell ref="M23:N23"/>
    <mergeCell ref="O23:P23"/>
    <mergeCell ref="Q23:R23"/>
    <mergeCell ref="S23:T23"/>
    <mergeCell ref="U23:V23"/>
    <mergeCell ref="W23:X23"/>
    <mergeCell ref="Y23:Z23"/>
    <mergeCell ref="W22:X22"/>
    <mergeCell ref="Y22:Z22"/>
    <mergeCell ref="O21:P21"/>
    <mergeCell ref="Q21:R21"/>
    <mergeCell ref="S21:T21"/>
    <mergeCell ref="U21:V21"/>
    <mergeCell ref="Y21:Z21"/>
    <mergeCell ref="AA21:AB21"/>
    <mergeCell ref="AC21:AD21"/>
    <mergeCell ref="AI23:AJ23"/>
    <mergeCell ref="AK23:AL23"/>
    <mergeCell ref="AM23:AN23"/>
    <mergeCell ref="AA23:AB23"/>
    <mergeCell ref="AC23:AD23"/>
    <mergeCell ref="AE23:AF23"/>
    <mergeCell ref="AG23:AH23"/>
    <mergeCell ref="AG22:AH22"/>
    <mergeCell ref="AI22:AJ22"/>
    <mergeCell ref="AK22:AL22"/>
    <mergeCell ref="AM22:AN22"/>
    <mergeCell ref="AA22:AB22"/>
    <mergeCell ref="AC22:AD22"/>
    <mergeCell ref="AE22:AF22"/>
    <mergeCell ref="A25:L25"/>
    <mergeCell ref="M25:N25"/>
    <mergeCell ref="O25:P25"/>
    <mergeCell ref="Q25:R25"/>
    <mergeCell ref="S25:T25"/>
    <mergeCell ref="AG24:AH24"/>
    <mergeCell ref="AI24:AJ24"/>
    <mergeCell ref="AK24:AL24"/>
    <mergeCell ref="AM24:AN24"/>
    <mergeCell ref="W24:X24"/>
    <mergeCell ref="Y24:Z24"/>
    <mergeCell ref="AA24:AB24"/>
    <mergeCell ref="AC24:AD24"/>
    <mergeCell ref="AE24:AF24"/>
    <mergeCell ref="A24:L24"/>
    <mergeCell ref="M24:N24"/>
    <mergeCell ref="O24:P24"/>
    <mergeCell ref="Q24:R24"/>
    <mergeCell ref="S24:T24"/>
    <mergeCell ref="U24:V24"/>
    <mergeCell ref="AG25:AH25"/>
    <mergeCell ref="AI25:AJ25"/>
    <mergeCell ref="AK25:AL25"/>
    <mergeCell ref="AM25:AN25"/>
    <mergeCell ref="AI28:AJ28"/>
    <mergeCell ref="AK28:AL28"/>
    <mergeCell ref="AA27:AB27"/>
    <mergeCell ref="AC27:AD27"/>
    <mergeCell ref="AE27:AF27"/>
    <mergeCell ref="AG27:AH27"/>
    <mergeCell ref="AG28:AH28"/>
    <mergeCell ref="AM28:AN28"/>
    <mergeCell ref="W26:X26"/>
    <mergeCell ref="AE28:AF28"/>
    <mergeCell ref="AI27:AJ27"/>
    <mergeCell ref="AK27:AL27"/>
    <mergeCell ref="Y26:AN26"/>
    <mergeCell ref="U25:V25"/>
    <mergeCell ref="W25:X25"/>
    <mergeCell ref="Y25:Z25"/>
    <mergeCell ref="AA25:AB25"/>
    <mergeCell ref="AC25:AD25"/>
    <mergeCell ref="AE25:AF25"/>
    <mergeCell ref="AM27:AN27"/>
    <mergeCell ref="AA28:AB28"/>
    <mergeCell ref="AC28:AD28"/>
    <mergeCell ref="A28:L28"/>
    <mergeCell ref="M28:N28"/>
    <mergeCell ref="O28:P28"/>
    <mergeCell ref="Q28:R28"/>
    <mergeCell ref="S28:T28"/>
    <mergeCell ref="A26:L26"/>
    <mergeCell ref="M26:N26"/>
    <mergeCell ref="O26:P26"/>
    <mergeCell ref="Q26:R26"/>
    <mergeCell ref="S26:T26"/>
    <mergeCell ref="U26:V26"/>
    <mergeCell ref="U28:V28"/>
    <mergeCell ref="A27:L27"/>
    <mergeCell ref="M27:N27"/>
    <mergeCell ref="O27:P27"/>
    <mergeCell ref="Q27:R27"/>
    <mergeCell ref="S27:T27"/>
    <mergeCell ref="U27:V27"/>
    <mergeCell ref="W27:X27"/>
    <mergeCell ref="Y27:Z27"/>
    <mergeCell ref="W28:X28"/>
    <mergeCell ref="Y28:Z28"/>
    <mergeCell ref="AM30:AN30"/>
    <mergeCell ref="AG30:AH30"/>
    <mergeCell ref="AK30:AL30"/>
    <mergeCell ref="AI30:AJ30"/>
    <mergeCell ref="A29:L29"/>
    <mergeCell ref="M29:N29"/>
    <mergeCell ref="O29:P29"/>
    <mergeCell ref="Q29:R29"/>
    <mergeCell ref="S29:T29"/>
    <mergeCell ref="U29:V29"/>
    <mergeCell ref="W29:X29"/>
    <mergeCell ref="AE29:AF29"/>
    <mergeCell ref="AK29:AL29"/>
    <mergeCell ref="AM29:AN29"/>
    <mergeCell ref="AG29:AH29"/>
    <mergeCell ref="AI29:AJ29"/>
    <mergeCell ref="Y30:Z30"/>
    <mergeCell ref="AA30:AB30"/>
    <mergeCell ref="AC30:AD30"/>
    <mergeCell ref="AE30:AF30"/>
    <mergeCell ref="A30:L30"/>
    <mergeCell ref="Y29:Z29"/>
    <mergeCell ref="AA29:AB29"/>
    <mergeCell ref="AC29:AD29"/>
    <mergeCell ref="AA31:AB31"/>
    <mergeCell ref="AC31:AD31"/>
    <mergeCell ref="AE31:AF31"/>
    <mergeCell ref="A31:L31"/>
    <mergeCell ref="M31:N31"/>
    <mergeCell ref="A32:L32"/>
    <mergeCell ref="M32:N32"/>
    <mergeCell ref="O32:P32"/>
    <mergeCell ref="Q32:R32"/>
    <mergeCell ref="O31:P31"/>
    <mergeCell ref="Q31:R31"/>
    <mergeCell ref="S31:T31"/>
    <mergeCell ref="U31:V31"/>
    <mergeCell ref="AE35:AF35"/>
    <mergeCell ref="AE36:AF36"/>
    <mergeCell ref="M33:AN33"/>
    <mergeCell ref="E34:L34"/>
    <mergeCell ref="M34:O34"/>
    <mergeCell ref="P34:R34"/>
    <mergeCell ref="S34:Y34"/>
    <mergeCell ref="C35:D36"/>
    <mergeCell ref="E35:L36"/>
    <mergeCell ref="M35:O36"/>
    <mergeCell ref="P35:R36"/>
    <mergeCell ref="S35:Y36"/>
    <mergeCell ref="C34:D34"/>
    <mergeCell ref="F37:AN37"/>
    <mergeCell ref="O30:P30"/>
    <mergeCell ref="Q30:R30"/>
    <mergeCell ref="S30:T30"/>
    <mergeCell ref="U30:V30"/>
    <mergeCell ref="W30:X30"/>
    <mergeCell ref="Y32:Z32"/>
    <mergeCell ref="M30:N30"/>
    <mergeCell ref="W32:X32"/>
    <mergeCell ref="S32:T32"/>
    <mergeCell ref="U32:V32"/>
    <mergeCell ref="AI32:AJ32"/>
    <mergeCell ref="AK32:AL32"/>
    <mergeCell ref="AM32:AN32"/>
    <mergeCell ref="AA32:AB32"/>
    <mergeCell ref="AC32:AD32"/>
    <mergeCell ref="AE32:AF32"/>
    <mergeCell ref="AG32:AH32"/>
    <mergeCell ref="AM31:AN31"/>
    <mergeCell ref="AG31:AH31"/>
    <mergeCell ref="AI31:AJ31"/>
    <mergeCell ref="AK31:AL31"/>
    <mergeCell ref="W31:X31"/>
    <mergeCell ref="Y31:Z31"/>
    <mergeCell ref="A14:L14"/>
    <mergeCell ref="M14:N14"/>
    <mergeCell ref="O14:P14"/>
    <mergeCell ref="Q14:R14"/>
    <mergeCell ref="S14:T14"/>
    <mergeCell ref="U14:V14"/>
    <mergeCell ref="W14:X14"/>
    <mergeCell ref="Y14:Z14"/>
    <mergeCell ref="AA14:AB14"/>
  </mergeCells>
  <pageMargins left="0.19685039370078741" right="0" top="0" bottom="0" header="0.31496062992125984" footer="0"/>
  <pageSetup paperSize="9" scale="5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0"/>
  <sheetViews>
    <sheetView topLeftCell="A18" workbookViewId="0">
      <selection activeCell="A31" sqref="A31:L31"/>
    </sheetView>
  </sheetViews>
  <sheetFormatPr defaultRowHeight="15" x14ac:dyDescent="0.25"/>
  <cols>
    <col min="1" max="12" width="4.42578125" style="33" customWidth="1"/>
    <col min="13" max="16" width="4.7109375" customWidth="1"/>
    <col min="17" max="27" width="3.7109375" customWidth="1"/>
    <col min="28" max="28" width="5.42578125" customWidth="1"/>
    <col min="29" max="32" width="3.7109375" customWidth="1"/>
    <col min="33" max="40" width="3.5703125" customWidth="1"/>
  </cols>
  <sheetData>
    <row r="1" spans="1:40" ht="15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32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ht="15" customHeight="1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9.5" customHeight="1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9.5" customHeight="1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O6" s="4"/>
      <c r="P6" s="73" t="s">
        <v>46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0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0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0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0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0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0" ht="28.5" customHeight="1" thickBot="1" x14ac:dyDescent="0.3">
      <c r="A13" s="57" t="s">
        <v>69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1">
        <f>O13/30</f>
        <v>8</v>
      </c>
      <c r="N13" s="51"/>
      <c r="O13" s="116">
        <f>Q13+S13+U13+W13</f>
        <v>240</v>
      </c>
      <c r="P13" s="116"/>
      <c r="Q13" s="117">
        <v>36</v>
      </c>
      <c r="R13" s="117"/>
      <c r="S13" s="117"/>
      <c r="T13" s="117"/>
      <c r="U13" s="117">
        <v>102</v>
      </c>
      <c r="V13" s="117"/>
      <c r="W13" s="116">
        <v>102</v>
      </c>
      <c r="X13" s="116"/>
      <c r="Y13" s="117">
        <v>16</v>
      </c>
      <c r="Z13" s="117"/>
      <c r="AA13" s="117"/>
      <c r="AB13" s="117"/>
      <c r="AC13" s="117">
        <v>54</v>
      </c>
      <c r="AD13" s="117"/>
      <c r="AE13" s="117">
        <v>48</v>
      </c>
      <c r="AF13" s="117"/>
      <c r="AG13" s="117">
        <v>20</v>
      </c>
      <c r="AH13" s="117"/>
      <c r="AI13" s="117"/>
      <c r="AJ13" s="117"/>
      <c r="AK13" s="117">
        <v>48</v>
      </c>
      <c r="AL13" s="117"/>
      <c r="AM13" s="117">
        <v>54</v>
      </c>
      <c r="AN13" s="117"/>
    </row>
    <row r="14" spans="1:40" ht="17.25" customHeight="1" thickBot="1" x14ac:dyDescent="0.3">
      <c r="A14" s="102" t="s">
        <v>114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51">
        <f t="shared" ref="M14:M34" si="0">O14/30</f>
        <v>6</v>
      </c>
      <c r="N14" s="51"/>
      <c r="O14" s="116">
        <f t="shared" ref="O14:O34" si="1">Q14+S14+U14+W14</f>
        <v>180</v>
      </c>
      <c r="P14" s="116"/>
      <c r="Q14" s="117">
        <v>20</v>
      </c>
      <c r="R14" s="117"/>
      <c r="S14" s="117"/>
      <c r="T14" s="117"/>
      <c r="U14" s="117">
        <v>60</v>
      </c>
      <c r="V14" s="117"/>
      <c r="W14" s="116">
        <v>100</v>
      </c>
      <c r="X14" s="116"/>
      <c r="Y14" s="117">
        <v>8</v>
      </c>
      <c r="Z14" s="117"/>
      <c r="AA14" s="117"/>
      <c r="AB14" s="117"/>
      <c r="AC14" s="117">
        <v>30</v>
      </c>
      <c r="AD14" s="117"/>
      <c r="AE14" s="117">
        <v>50</v>
      </c>
      <c r="AF14" s="117"/>
      <c r="AG14" s="117">
        <v>12</v>
      </c>
      <c r="AH14" s="117"/>
      <c r="AI14" s="117"/>
      <c r="AJ14" s="117"/>
      <c r="AK14" s="117">
        <v>30</v>
      </c>
      <c r="AL14" s="117"/>
      <c r="AM14" s="117">
        <v>50</v>
      </c>
      <c r="AN14" s="117"/>
    </row>
    <row r="15" spans="1:40" ht="27.75" customHeight="1" thickBot="1" x14ac:dyDescent="0.3">
      <c r="A15" s="102" t="s">
        <v>70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51">
        <f t="shared" si="0"/>
        <v>1.5</v>
      </c>
      <c r="N15" s="51"/>
      <c r="O15" s="116">
        <f t="shared" si="1"/>
        <v>45</v>
      </c>
      <c r="P15" s="116"/>
      <c r="Q15" s="117">
        <v>10</v>
      </c>
      <c r="R15" s="117"/>
      <c r="S15" s="117"/>
      <c r="T15" s="117"/>
      <c r="U15" s="117">
        <v>18</v>
      </c>
      <c r="V15" s="117"/>
      <c r="W15" s="116">
        <v>17</v>
      </c>
      <c r="X15" s="116"/>
      <c r="Y15" s="117"/>
      <c r="Z15" s="117"/>
      <c r="AA15" s="117"/>
      <c r="AB15" s="117"/>
      <c r="AC15" s="117"/>
      <c r="AD15" s="117"/>
      <c r="AE15" s="117"/>
      <c r="AF15" s="117"/>
      <c r="AG15" s="117">
        <v>10</v>
      </c>
      <c r="AH15" s="117"/>
      <c r="AI15" s="117"/>
      <c r="AJ15" s="117"/>
      <c r="AK15" s="117">
        <v>18</v>
      </c>
      <c r="AL15" s="117"/>
      <c r="AM15" s="117">
        <v>17</v>
      </c>
      <c r="AN15" s="117"/>
    </row>
    <row r="16" spans="1:40" ht="25.5" customHeight="1" thickBot="1" x14ac:dyDescent="0.3">
      <c r="A16" s="102" t="s">
        <v>115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51">
        <f t="shared" si="0"/>
        <v>1.5</v>
      </c>
      <c r="N16" s="51"/>
      <c r="O16" s="116">
        <f t="shared" si="1"/>
        <v>45</v>
      </c>
      <c r="P16" s="116"/>
      <c r="Q16" s="117">
        <v>6</v>
      </c>
      <c r="R16" s="117"/>
      <c r="S16" s="117"/>
      <c r="T16" s="117"/>
      <c r="U16" s="117">
        <v>12</v>
      </c>
      <c r="V16" s="117"/>
      <c r="W16" s="116">
        <v>27</v>
      </c>
      <c r="X16" s="116"/>
      <c r="Y16" s="117"/>
      <c r="Z16" s="117"/>
      <c r="AA16" s="117"/>
      <c r="AB16" s="117"/>
      <c r="AC16" s="117"/>
      <c r="AD16" s="117"/>
      <c r="AE16" s="117"/>
      <c r="AF16" s="117"/>
      <c r="AG16" s="117">
        <v>6</v>
      </c>
      <c r="AH16" s="117"/>
      <c r="AI16" s="117"/>
      <c r="AJ16" s="117"/>
      <c r="AK16" s="117">
        <v>12</v>
      </c>
      <c r="AL16" s="117"/>
      <c r="AM16" s="117">
        <v>27</v>
      </c>
      <c r="AN16" s="117"/>
    </row>
    <row r="17" spans="1:40" ht="17.25" customHeight="1" thickBot="1" x14ac:dyDescent="0.3">
      <c r="A17" s="102" t="s">
        <v>13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51">
        <f t="shared" si="0"/>
        <v>3</v>
      </c>
      <c r="N17" s="51"/>
      <c r="O17" s="116">
        <f t="shared" si="1"/>
        <v>90</v>
      </c>
      <c r="P17" s="116"/>
      <c r="Q17" s="117">
        <v>12</v>
      </c>
      <c r="R17" s="117"/>
      <c r="S17" s="117"/>
      <c r="T17" s="117"/>
      <c r="U17" s="117">
        <v>36</v>
      </c>
      <c r="V17" s="117"/>
      <c r="W17" s="116">
        <v>42</v>
      </c>
      <c r="X17" s="116"/>
      <c r="Y17" s="117">
        <v>12</v>
      </c>
      <c r="Z17" s="117"/>
      <c r="AA17" s="117"/>
      <c r="AB17" s="117"/>
      <c r="AC17" s="117">
        <v>36</v>
      </c>
      <c r="AD17" s="117"/>
      <c r="AE17" s="117">
        <v>42</v>
      </c>
      <c r="AF17" s="117"/>
      <c r="AG17" s="117"/>
      <c r="AH17" s="117"/>
      <c r="AI17" s="117"/>
      <c r="AJ17" s="117"/>
      <c r="AK17" s="117"/>
      <c r="AL17" s="117"/>
      <c r="AM17" s="117"/>
      <c r="AN17" s="117"/>
    </row>
    <row r="18" spans="1:40" ht="17.25" customHeight="1" thickBot="1" x14ac:dyDescent="0.3">
      <c r="A18" s="102" t="s">
        <v>116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51">
        <f t="shared" si="0"/>
        <v>1</v>
      </c>
      <c r="N18" s="51"/>
      <c r="O18" s="116">
        <f t="shared" si="1"/>
        <v>30</v>
      </c>
      <c r="P18" s="116"/>
      <c r="Q18" s="117"/>
      <c r="R18" s="117"/>
      <c r="S18" s="117"/>
      <c r="T18" s="117"/>
      <c r="U18" s="117">
        <v>24</v>
      </c>
      <c r="V18" s="117"/>
      <c r="W18" s="116">
        <v>6</v>
      </c>
      <c r="X18" s="116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>
        <v>24</v>
      </c>
      <c r="AL18" s="117"/>
      <c r="AM18" s="117">
        <v>6</v>
      </c>
      <c r="AN18" s="117"/>
    </row>
    <row r="19" spans="1:40" s="49" customFormat="1" ht="16.5" thickBot="1" x14ac:dyDescent="0.3">
      <c r="A19" s="102" t="s">
        <v>61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51">
        <f t="shared" si="0"/>
        <v>4</v>
      </c>
      <c r="N19" s="51"/>
      <c r="O19" s="116">
        <f t="shared" si="1"/>
        <v>120</v>
      </c>
      <c r="P19" s="116"/>
      <c r="Q19" s="117">
        <v>14</v>
      </c>
      <c r="R19" s="117"/>
      <c r="S19" s="117"/>
      <c r="T19" s="117"/>
      <c r="U19" s="117">
        <v>60</v>
      </c>
      <c r="V19" s="117"/>
      <c r="W19" s="116">
        <v>46</v>
      </c>
      <c r="X19" s="116"/>
      <c r="Y19" s="117">
        <v>8</v>
      </c>
      <c r="Z19" s="117"/>
      <c r="AA19" s="117"/>
      <c r="AB19" s="117"/>
      <c r="AC19" s="117">
        <v>30</v>
      </c>
      <c r="AD19" s="117"/>
      <c r="AE19" s="117">
        <v>22</v>
      </c>
      <c r="AF19" s="117"/>
      <c r="AG19" s="117">
        <v>6</v>
      </c>
      <c r="AH19" s="117"/>
      <c r="AI19" s="117"/>
      <c r="AJ19" s="117"/>
      <c r="AK19" s="117">
        <v>30</v>
      </c>
      <c r="AL19" s="117"/>
      <c r="AM19" s="117">
        <v>24</v>
      </c>
      <c r="AN19" s="117"/>
    </row>
    <row r="20" spans="1:40" s="49" customFormat="1" ht="16.5" thickBot="1" x14ac:dyDescent="0.3">
      <c r="A20" s="102" t="s">
        <v>117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51">
        <f t="shared" si="0"/>
        <v>1.5</v>
      </c>
      <c r="N20" s="51"/>
      <c r="O20" s="116">
        <f t="shared" si="1"/>
        <v>45</v>
      </c>
      <c r="P20" s="116"/>
      <c r="Q20" s="117">
        <v>6</v>
      </c>
      <c r="R20" s="117"/>
      <c r="S20" s="117"/>
      <c r="T20" s="117"/>
      <c r="U20" s="117">
        <v>24</v>
      </c>
      <c r="V20" s="117"/>
      <c r="W20" s="116">
        <v>15</v>
      </c>
      <c r="X20" s="116"/>
      <c r="Y20" s="117">
        <v>6</v>
      </c>
      <c r="Z20" s="117"/>
      <c r="AA20" s="117"/>
      <c r="AB20" s="117"/>
      <c r="AC20" s="117">
        <v>24</v>
      </c>
      <c r="AD20" s="117"/>
      <c r="AE20" s="117">
        <v>15</v>
      </c>
      <c r="AF20" s="117"/>
      <c r="AG20" s="117"/>
      <c r="AH20" s="117"/>
      <c r="AI20" s="117"/>
      <c r="AJ20" s="117"/>
      <c r="AK20" s="117"/>
      <c r="AL20" s="117"/>
      <c r="AM20" s="117"/>
      <c r="AN20" s="117"/>
    </row>
    <row r="21" spans="1:40" ht="16.5" thickBot="1" x14ac:dyDescent="0.3">
      <c r="A21" s="102" t="s">
        <v>71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51">
        <f t="shared" si="0"/>
        <v>1</v>
      </c>
      <c r="N21" s="51"/>
      <c r="O21" s="116">
        <f t="shared" si="1"/>
        <v>30</v>
      </c>
      <c r="P21" s="116"/>
      <c r="Q21" s="117"/>
      <c r="R21" s="117"/>
      <c r="S21" s="117"/>
      <c r="T21" s="117"/>
      <c r="U21" s="117">
        <v>18</v>
      </c>
      <c r="V21" s="117"/>
      <c r="W21" s="116">
        <v>12</v>
      </c>
      <c r="X21" s="116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>
        <v>18</v>
      </c>
      <c r="AL21" s="117"/>
      <c r="AM21" s="117">
        <v>12</v>
      </c>
      <c r="AN21" s="117"/>
    </row>
    <row r="22" spans="1:40" ht="33.75" customHeight="1" thickBot="1" x14ac:dyDescent="0.3">
      <c r="A22" s="102" t="s">
        <v>140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51">
        <f t="shared" si="0"/>
        <v>2</v>
      </c>
      <c r="N22" s="51"/>
      <c r="O22" s="116">
        <f t="shared" si="1"/>
        <v>60</v>
      </c>
      <c r="P22" s="116"/>
      <c r="Q22" s="117">
        <v>10</v>
      </c>
      <c r="R22" s="117"/>
      <c r="S22" s="117"/>
      <c r="T22" s="117"/>
      <c r="U22" s="117">
        <v>18</v>
      </c>
      <c r="V22" s="117"/>
      <c r="W22" s="116">
        <v>32</v>
      </c>
      <c r="X22" s="116"/>
      <c r="Y22" s="117">
        <v>10</v>
      </c>
      <c r="Z22" s="117"/>
      <c r="AA22" s="117"/>
      <c r="AB22" s="117"/>
      <c r="AC22" s="117">
        <v>18</v>
      </c>
      <c r="AD22" s="117"/>
      <c r="AE22" s="117">
        <v>32</v>
      </c>
      <c r="AF22" s="117"/>
      <c r="AG22" s="117"/>
      <c r="AH22" s="117"/>
      <c r="AI22" s="117"/>
      <c r="AJ22" s="117"/>
      <c r="AK22" s="117"/>
      <c r="AL22" s="117"/>
      <c r="AM22" s="117"/>
      <c r="AN22" s="117"/>
    </row>
    <row r="23" spans="1:40" ht="26.25" customHeight="1" thickBot="1" x14ac:dyDescent="0.3">
      <c r="A23" s="180" t="s">
        <v>9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51">
        <f t="shared" si="0"/>
        <v>4.5</v>
      </c>
      <c r="N23" s="51"/>
      <c r="O23" s="116">
        <f t="shared" si="1"/>
        <v>135</v>
      </c>
      <c r="P23" s="116"/>
      <c r="Q23" s="178">
        <v>10</v>
      </c>
      <c r="R23" s="178"/>
      <c r="S23" s="178"/>
      <c r="T23" s="178"/>
      <c r="U23" s="178">
        <v>60</v>
      </c>
      <c r="V23" s="178"/>
      <c r="W23" s="179">
        <v>65</v>
      </c>
      <c r="X23" s="179"/>
      <c r="Y23" s="117">
        <v>6</v>
      </c>
      <c r="Z23" s="117"/>
      <c r="AA23" s="117"/>
      <c r="AB23" s="117"/>
      <c r="AC23" s="117">
        <v>30</v>
      </c>
      <c r="AD23" s="117"/>
      <c r="AE23" s="117">
        <v>24</v>
      </c>
      <c r="AF23" s="117"/>
      <c r="AG23" s="117">
        <v>4</v>
      </c>
      <c r="AH23" s="117"/>
      <c r="AI23" s="117"/>
      <c r="AJ23" s="117"/>
      <c r="AK23" s="117">
        <v>30</v>
      </c>
      <c r="AL23" s="117"/>
      <c r="AM23" s="117">
        <v>41</v>
      </c>
      <c r="AN23" s="117"/>
    </row>
    <row r="24" spans="1:40" ht="17.25" customHeight="1" thickBot="1" x14ac:dyDescent="0.3">
      <c r="A24" s="102" t="s">
        <v>118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51">
        <f t="shared" si="0"/>
        <v>2</v>
      </c>
      <c r="N24" s="51"/>
      <c r="O24" s="116">
        <f t="shared" si="1"/>
        <v>60</v>
      </c>
      <c r="P24" s="116"/>
      <c r="Q24" s="178">
        <v>10</v>
      </c>
      <c r="R24" s="178"/>
      <c r="S24" s="178"/>
      <c r="T24" s="178"/>
      <c r="U24" s="178">
        <v>30</v>
      </c>
      <c r="V24" s="178"/>
      <c r="W24" s="179">
        <v>20</v>
      </c>
      <c r="X24" s="179"/>
      <c r="Y24" s="117">
        <v>10</v>
      </c>
      <c r="Z24" s="117"/>
      <c r="AA24" s="117"/>
      <c r="AB24" s="117"/>
      <c r="AC24" s="117">
        <v>30</v>
      </c>
      <c r="AD24" s="117"/>
      <c r="AE24" s="117">
        <v>20</v>
      </c>
      <c r="AF24" s="117"/>
      <c r="AG24" s="117"/>
      <c r="AH24" s="117"/>
      <c r="AI24" s="117"/>
      <c r="AJ24" s="117"/>
      <c r="AK24" s="117"/>
      <c r="AL24" s="117"/>
      <c r="AM24" s="117"/>
      <c r="AN24" s="117"/>
    </row>
    <row r="25" spans="1:40" ht="27.75" customHeight="1" thickBot="1" x14ac:dyDescent="0.3">
      <c r="A25" s="102" t="s">
        <v>72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51">
        <f t="shared" si="0"/>
        <v>3</v>
      </c>
      <c r="N25" s="51"/>
      <c r="O25" s="116">
        <f t="shared" si="1"/>
        <v>90</v>
      </c>
      <c r="P25" s="116"/>
      <c r="Q25" s="117">
        <v>10</v>
      </c>
      <c r="R25" s="117"/>
      <c r="S25" s="117"/>
      <c r="T25" s="117"/>
      <c r="U25" s="117">
        <v>42</v>
      </c>
      <c r="V25" s="117"/>
      <c r="W25" s="116">
        <v>38</v>
      </c>
      <c r="X25" s="116"/>
      <c r="Y25" s="117">
        <v>6</v>
      </c>
      <c r="Z25" s="117"/>
      <c r="AA25" s="117"/>
      <c r="AB25" s="117"/>
      <c r="AC25" s="117">
        <v>24</v>
      </c>
      <c r="AD25" s="117"/>
      <c r="AE25" s="117">
        <v>15</v>
      </c>
      <c r="AF25" s="117"/>
      <c r="AG25" s="117">
        <v>4</v>
      </c>
      <c r="AH25" s="117"/>
      <c r="AI25" s="117"/>
      <c r="AJ25" s="117"/>
      <c r="AK25" s="117">
        <v>18</v>
      </c>
      <c r="AL25" s="117"/>
      <c r="AM25" s="117">
        <v>23</v>
      </c>
      <c r="AN25" s="117"/>
    </row>
    <row r="26" spans="1:40" ht="31.5" customHeight="1" thickBot="1" x14ac:dyDescent="0.3">
      <c r="A26" s="102" t="s">
        <v>14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51">
        <f t="shared" si="0"/>
        <v>4</v>
      </c>
      <c r="N26" s="51"/>
      <c r="O26" s="116">
        <f t="shared" si="1"/>
        <v>120</v>
      </c>
      <c r="P26" s="116"/>
      <c r="Q26" s="117">
        <v>18</v>
      </c>
      <c r="R26" s="117"/>
      <c r="S26" s="117"/>
      <c r="T26" s="117"/>
      <c r="U26" s="117">
        <v>48</v>
      </c>
      <c r="V26" s="117"/>
      <c r="W26" s="116">
        <v>54</v>
      </c>
      <c r="X26" s="116"/>
      <c r="Y26" s="117">
        <v>10</v>
      </c>
      <c r="Z26" s="117"/>
      <c r="AA26" s="117"/>
      <c r="AB26" s="117"/>
      <c r="AC26" s="117">
        <v>24</v>
      </c>
      <c r="AD26" s="117"/>
      <c r="AE26" s="117">
        <v>26</v>
      </c>
      <c r="AF26" s="117"/>
      <c r="AG26" s="117">
        <v>8</v>
      </c>
      <c r="AH26" s="117"/>
      <c r="AI26" s="117"/>
      <c r="AJ26" s="117"/>
      <c r="AK26" s="117">
        <v>24</v>
      </c>
      <c r="AL26" s="117"/>
      <c r="AM26" s="117">
        <v>28</v>
      </c>
      <c r="AN26" s="117"/>
    </row>
    <row r="27" spans="1:40" ht="17.25" customHeight="1" thickBot="1" x14ac:dyDescent="0.3">
      <c r="A27" s="102" t="s">
        <v>119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51">
        <f t="shared" si="0"/>
        <v>2</v>
      </c>
      <c r="N27" s="51"/>
      <c r="O27" s="116">
        <f t="shared" si="1"/>
        <v>60</v>
      </c>
      <c r="P27" s="116"/>
      <c r="Q27" s="117">
        <v>6</v>
      </c>
      <c r="R27" s="117"/>
      <c r="S27" s="117"/>
      <c r="T27" s="117"/>
      <c r="U27" s="117">
        <v>24</v>
      </c>
      <c r="V27" s="117"/>
      <c r="W27" s="116">
        <v>30</v>
      </c>
      <c r="X27" s="116"/>
      <c r="Y27" s="117">
        <v>6</v>
      </c>
      <c r="Z27" s="117"/>
      <c r="AA27" s="117"/>
      <c r="AB27" s="117"/>
      <c r="AC27" s="117">
        <v>24</v>
      </c>
      <c r="AD27" s="117"/>
      <c r="AE27" s="117">
        <v>30</v>
      </c>
      <c r="AF27" s="117"/>
      <c r="AG27" s="117"/>
      <c r="AH27" s="117"/>
      <c r="AI27" s="117"/>
      <c r="AJ27" s="117"/>
      <c r="AK27" s="117"/>
      <c r="AL27" s="117"/>
      <c r="AM27" s="117"/>
      <c r="AN27" s="117"/>
    </row>
    <row r="28" spans="1:40" ht="17.25" customHeight="1" thickBot="1" x14ac:dyDescent="0.3">
      <c r="A28" s="102" t="s">
        <v>120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51">
        <f t="shared" si="0"/>
        <v>3</v>
      </c>
      <c r="N28" s="51"/>
      <c r="O28" s="116">
        <f t="shared" si="1"/>
        <v>90</v>
      </c>
      <c r="P28" s="116"/>
      <c r="Q28" s="117">
        <v>6</v>
      </c>
      <c r="R28" s="117"/>
      <c r="S28" s="117"/>
      <c r="T28" s="117"/>
      <c r="U28" s="117">
        <v>54</v>
      </c>
      <c r="V28" s="117"/>
      <c r="W28" s="116">
        <v>30</v>
      </c>
      <c r="X28" s="116"/>
      <c r="Y28" s="117">
        <v>4</v>
      </c>
      <c r="Z28" s="117"/>
      <c r="AA28" s="117"/>
      <c r="AB28" s="117"/>
      <c r="AC28" s="117">
        <v>30</v>
      </c>
      <c r="AD28" s="117"/>
      <c r="AE28" s="117">
        <v>11</v>
      </c>
      <c r="AF28" s="117"/>
      <c r="AG28" s="117">
        <v>2</v>
      </c>
      <c r="AH28" s="117"/>
      <c r="AI28" s="117"/>
      <c r="AJ28" s="117"/>
      <c r="AK28" s="117">
        <v>24</v>
      </c>
      <c r="AL28" s="117"/>
      <c r="AM28" s="117">
        <v>19</v>
      </c>
      <c r="AN28" s="117"/>
    </row>
    <row r="29" spans="1:40" ht="17.25" customHeight="1" thickBot="1" x14ac:dyDescent="0.3">
      <c r="A29" s="102" t="s">
        <v>121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51">
        <f t="shared" si="0"/>
        <v>1.5</v>
      </c>
      <c r="N29" s="51"/>
      <c r="O29" s="116">
        <f t="shared" si="1"/>
        <v>45</v>
      </c>
      <c r="P29" s="116"/>
      <c r="Q29" s="117">
        <v>8</v>
      </c>
      <c r="R29" s="117"/>
      <c r="S29" s="117"/>
      <c r="T29" s="117"/>
      <c r="U29" s="117">
        <v>12</v>
      </c>
      <c r="V29" s="117"/>
      <c r="W29" s="116">
        <v>25</v>
      </c>
      <c r="X29" s="116"/>
      <c r="Y29" s="117"/>
      <c r="Z29" s="117"/>
      <c r="AA29" s="117"/>
      <c r="AB29" s="117"/>
      <c r="AC29" s="117"/>
      <c r="AD29" s="117"/>
      <c r="AE29" s="117"/>
      <c r="AF29" s="117"/>
      <c r="AG29" s="117">
        <v>8</v>
      </c>
      <c r="AH29" s="117"/>
      <c r="AI29" s="117"/>
      <c r="AJ29" s="117"/>
      <c r="AK29" s="117">
        <v>12</v>
      </c>
      <c r="AL29" s="117"/>
      <c r="AM29" s="117">
        <v>25</v>
      </c>
      <c r="AN29" s="117"/>
    </row>
    <row r="30" spans="1:40" ht="26.25" customHeight="1" thickBot="1" x14ac:dyDescent="0.3">
      <c r="A30" s="102" t="s">
        <v>73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51">
        <f t="shared" si="0"/>
        <v>1.5</v>
      </c>
      <c r="N30" s="51"/>
      <c r="O30" s="116">
        <f t="shared" si="1"/>
        <v>45</v>
      </c>
      <c r="P30" s="116"/>
      <c r="Q30" s="117">
        <v>8</v>
      </c>
      <c r="R30" s="117"/>
      <c r="S30" s="117"/>
      <c r="T30" s="117"/>
      <c r="U30" s="117">
        <v>12</v>
      </c>
      <c r="V30" s="117"/>
      <c r="W30" s="116">
        <v>25</v>
      </c>
      <c r="X30" s="116"/>
      <c r="Y30" s="117"/>
      <c r="Z30" s="117"/>
      <c r="AA30" s="117"/>
      <c r="AB30" s="117"/>
      <c r="AC30" s="117"/>
      <c r="AD30" s="117"/>
      <c r="AE30" s="117"/>
      <c r="AF30" s="117"/>
      <c r="AG30" s="117">
        <v>8</v>
      </c>
      <c r="AH30" s="117"/>
      <c r="AI30" s="117"/>
      <c r="AJ30" s="117"/>
      <c r="AK30" s="117">
        <v>12</v>
      </c>
      <c r="AL30" s="117"/>
      <c r="AM30" s="117">
        <v>25</v>
      </c>
      <c r="AN30" s="117"/>
    </row>
    <row r="31" spans="1:40" ht="17.25" customHeight="1" thickBot="1" x14ac:dyDescent="0.3">
      <c r="A31" s="102" t="s">
        <v>141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51">
        <f t="shared" si="0"/>
        <v>0.5</v>
      </c>
      <c r="N31" s="51"/>
      <c r="O31" s="116">
        <f t="shared" si="1"/>
        <v>15</v>
      </c>
      <c r="P31" s="116"/>
      <c r="Q31" s="117"/>
      <c r="R31" s="117"/>
      <c r="S31" s="117"/>
      <c r="T31" s="117"/>
      <c r="U31" s="117">
        <v>12</v>
      </c>
      <c r="V31" s="117"/>
      <c r="W31" s="116">
        <v>3</v>
      </c>
      <c r="X31" s="116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>
        <v>12</v>
      </c>
      <c r="AL31" s="117"/>
      <c r="AM31" s="117">
        <v>3</v>
      </c>
      <c r="AN31" s="117"/>
    </row>
    <row r="32" spans="1:40" ht="17.25" customHeight="1" thickBot="1" x14ac:dyDescent="0.3">
      <c r="A32" s="102" t="s">
        <v>122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51">
        <f t="shared" si="0"/>
        <v>0.5</v>
      </c>
      <c r="N32" s="51"/>
      <c r="O32" s="116">
        <f t="shared" si="1"/>
        <v>15</v>
      </c>
      <c r="P32" s="116"/>
      <c r="Q32" s="117"/>
      <c r="R32" s="117"/>
      <c r="S32" s="117"/>
      <c r="T32" s="117"/>
      <c r="U32" s="117">
        <v>12</v>
      </c>
      <c r="V32" s="117"/>
      <c r="W32" s="116">
        <v>3</v>
      </c>
      <c r="X32" s="116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>
        <v>12</v>
      </c>
      <c r="AL32" s="117"/>
      <c r="AM32" s="117">
        <v>3</v>
      </c>
      <c r="AN32" s="117"/>
    </row>
    <row r="33" spans="1:40" ht="28.5" customHeight="1" thickBot="1" x14ac:dyDescent="0.3">
      <c r="A33" s="177" t="s">
        <v>123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51">
        <f t="shared" si="0"/>
        <v>1.5</v>
      </c>
      <c r="N33" s="51"/>
      <c r="O33" s="116">
        <f t="shared" si="1"/>
        <v>45</v>
      </c>
      <c r="P33" s="116"/>
      <c r="Q33" s="117"/>
      <c r="R33" s="117"/>
      <c r="S33" s="117"/>
      <c r="T33" s="117"/>
      <c r="U33" s="117">
        <v>30</v>
      </c>
      <c r="V33" s="117"/>
      <c r="W33" s="116">
        <v>15</v>
      </c>
      <c r="X33" s="116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>
        <v>30</v>
      </c>
      <c r="AL33" s="117"/>
      <c r="AM33" s="117">
        <v>15</v>
      </c>
      <c r="AN33" s="117"/>
    </row>
    <row r="34" spans="1:40" ht="16.5" thickBot="1" x14ac:dyDescent="0.3">
      <c r="A34" s="102" t="s">
        <v>68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51">
        <f t="shared" si="0"/>
        <v>6</v>
      </c>
      <c r="N34" s="51"/>
      <c r="O34" s="116">
        <f t="shared" si="1"/>
        <v>180</v>
      </c>
      <c r="P34" s="116"/>
      <c r="Q34" s="117"/>
      <c r="R34" s="117"/>
      <c r="S34" s="117">
        <v>40</v>
      </c>
      <c r="T34" s="117"/>
      <c r="U34" s="117"/>
      <c r="V34" s="117"/>
      <c r="W34" s="116">
        <v>140</v>
      </c>
      <c r="X34" s="116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>
        <v>40</v>
      </c>
      <c r="AJ34" s="117"/>
      <c r="AK34" s="117"/>
      <c r="AL34" s="117"/>
      <c r="AM34" s="117">
        <v>140</v>
      </c>
      <c r="AN34" s="117"/>
    </row>
    <row r="35" spans="1:40" ht="17.25" thickBot="1" x14ac:dyDescent="0.3">
      <c r="A35" s="114" t="s">
        <v>22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76">
        <f>SUM(M13:N34)</f>
        <v>59.5</v>
      </c>
      <c r="N35" s="176"/>
      <c r="O35" s="176">
        <f>SUM(O13:P34)</f>
        <v>1785</v>
      </c>
      <c r="P35" s="176"/>
      <c r="Q35" s="176">
        <f t="shared" ref="Q35" si="2">SUM(Q13:R34)</f>
        <v>190</v>
      </c>
      <c r="R35" s="176"/>
      <c r="S35" s="176">
        <f t="shared" ref="S35" si="3">SUM(S13:T34)</f>
        <v>40</v>
      </c>
      <c r="T35" s="176"/>
      <c r="U35" s="176">
        <f t="shared" ref="U35" si="4">SUM(U13:V34)</f>
        <v>708</v>
      </c>
      <c r="V35" s="176"/>
      <c r="W35" s="176">
        <f t="shared" ref="W35" si="5">SUM(W13:X34)</f>
        <v>847</v>
      </c>
      <c r="X35" s="176"/>
      <c r="Y35" s="176">
        <f t="shared" ref="Y35" si="6">SUM(Y13:Z34)</f>
        <v>102</v>
      </c>
      <c r="Z35" s="176"/>
      <c r="AA35" s="176">
        <f t="shared" ref="AA35" si="7">SUM(AA13:AB34)</f>
        <v>0</v>
      </c>
      <c r="AB35" s="176"/>
      <c r="AC35" s="176">
        <f t="shared" ref="AC35" si="8">SUM(AC13:AD34)</f>
        <v>354</v>
      </c>
      <c r="AD35" s="176"/>
      <c r="AE35" s="176">
        <f t="shared" ref="AE35" si="9">SUM(AE13:AF34)</f>
        <v>335</v>
      </c>
      <c r="AF35" s="176"/>
      <c r="AG35" s="176">
        <f t="shared" ref="AG35" si="10">SUM(AG13:AH34)</f>
        <v>88</v>
      </c>
      <c r="AH35" s="176"/>
      <c r="AI35" s="176">
        <f t="shared" ref="AI35" si="11">SUM(AI13:AJ34)</f>
        <v>40</v>
      </c>
      <c r="AJ35" s="176"/>
      <c r="AK35" s="176">
        <f t="shared" ref="AK35" si="12">SUM(AK13:AL34)</f>
        <v>354</v>
      </c>
      <c r="AL35" s="176"/>
      <c r="AM35" s="176">
        <f t="shared" ref="AM35" si="13">SUM(AM13:AN34)</f>
        <v>512</v>
      </c>
      <c r="AN35" s="176"/>
    </row>
    <row r="36" spans="1:40" ht="15.75" x14ac:dyDescent="0.25">
      <c r="A36" s="34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173" t="s">
        <v>49</v>
      </c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</row>
    <row r="37" spans="1:40" ht="15" customHeight="1" x14ac:dyDescent="0.25">
      <c r="A37" s="41"/>
      <c r="B37" s="41"/>
      <c r="C37" s="174" t="s">
        <v>0</v>
      </c>
      <c r="D37" s="175"/>
      <c r="E37" s="95" t="s">
        <v>68</v>
      </c>
      <c r="F37" s="96"/>
      <c r="G37" s="96"/>
      <c r="H37" s="96"/>
      <c r="I37" s="96"/>
      <c r="J37" s="96"/>
      <c r="K37" s="96"/>
      <c r="L37" s="94"/>
      <c r="M37" s="97" t="s">
        <v>133</v>
      </c>
      <c r="N37" s="98"/>
      <c r="O37" s="99"/>
      <c r="P37" s="97" t="s">
        <v>134</v>
      </c>
      <c r="Q37" s="98"/>
      <c r="R37" s="99"/>
      <c r="S37" s="97" t="s">
        <v>135</v>
      </c>
      <c r="T37" s="98"/>
      <c r="U37" s="98"/>
      <c r="V37" s="98"/>
      <c r="W37" s="98"/>
      <c r="X37" s="98"/>
      <c r="Y37" s="99"/>
      <c r="Z37" s="16"/>
      <c r="AA37" s="16"/>
      <c r="AB37" s="44"/>
      <c r="AC37" s="16"/>
      <c r="AD37" s="16"/>
      <c r="AE37" s="26"/>
      <c r="AF37" s="27"/>
      <c r="AG37" s="26"/>
      <c r="AH37" s="16"/>
      <c r="AI37" s="17"/>
      <c r="AJ37" s="17"/>
      <c r="AK37" s="17"/>
      <c r="AL37" s="17"/>
      <c r="AM37" s="17"/>
      <c r="AN37" s="17"/>
    </row>
    <row r="38" spans="1:40" ht="15" customHeight="1" x14ac:dyDescent="0.25">
      <c r="A38" s="41"/>
      <c r="B38" s="41"/>
      <c r="C38" s="157"/>
      <c r="D38" s="157"/>
      <c r="E38" s="158" t="s">
        <v>1</v>
      </c>
      <c r="F38" s="159"/>
      <c r="G38" s="159"/>
      <c r="H38" s="159"/>
      <c r="I38" s="159"/>
      <c r="J38" s="159"/>
      <c r="K38" s="159"/>
      <c r="L38" s="160"/>
      <c r="M38" s="164"/>
      <c r="N38" s="165"/>
      <c r="O38" s="166"/>
      <c r="P38" s="164">
        <v>180</v>
      </c>
      <c r="Q38" s="165"/>
      <c r="R38" s="166"/>
      <c r="S38" s="170" t="s">
        <v>136</v>
      </c>
      <c r="T38" s="165"/>
      <c r="U38" s="165"/>
      <c r="V38" s="165"/>
      <c r="W38" s="165"/>
      <c r="X38" s="165"/>
      <c r="Y38" s="166"/>
      <c r="Z38" s="16"/>
      <c r="AA38" s="16"/>
      <c r="AB38" s="16"/>
      <c r="AC38" s="16"/>
      <c r="AD38" s="16"/>
      <c r="AE38" s="171"/>
      <c r="AF38" s="172"/>
      <c r="AG38" s="48"/>
      <c r="AH38" s="16"/>
      <c r="AI38" s="17"/>
      <c r="AJ38" s="17"/>
      <c r="AK38" s="17"/>
      <c r="AL38" s="17"/>
      <c r="AM38" s="17"/>
      <c r="AN38" s="17"/>
    </row>
    <row r="39" spans="1:40" x14ac:dyDescent="0.25">
      <c r="A39" s="41"/>
      <c r="B39" s="41"/>
      <c r="C39" s="157"/>
      <c r="D39" s="157"/>
      <c r="E39" s="161"/>
      <c r="F39" s="162"/>
      <c r="G39" s="162"/>
      <c r="H39" s="162"/>
      <c r="I39" s="162"/>
      <c r="J39" s="162"/>
      <c r="K39" s="162"/>
      <c r="L39" s="163"/>
      <c r="M39" s="167"/>
      <c r="N39" s="168"/>
      <c r="O39" s="169"/>
      <c r="P39" s="167"/>
      <c r="Q39" s="168"/>
      <c r="R39" s="169"/>
      <c r="S39" s="167"/>
      <c r="T39" s="168"/>
      <c r="U39" s="168"/>
      <c r="V39" s="168"/>
      <c r="W39" s="168"/>
      <c r="X39" s="168"/>
      <c r="Y39" s="169"/>
      <c r="Z39" s="16"/>
      <c r="AA39" s="16"/>
      <c r="AB39" s="16"/>
      <c r="AC39" s="16"/>
      <c r="AD39" s="16"/>
      <c r="AE39" s="172"/>
      <c r="AF39" s="172"/>
      <c r="AG39" s="48"/>
      <c r="AH39" s="16"/>
      <c r="AI39" s="17"/>
      <c r="AJ39" s="17"/>
      <c r="AK39" s="17"/>
      <c r="AL39" s="17"/>
      <c r="AM39" s="17"/>
      <c r="AN39" s="17"/>
    </row>
    <row r="40" spans="1:40" ht="54.75" customHeight="1" x14ac:dyDescent="0.25">
      <c r="A40" s="41"/>
      <c r="B40" s="41"/>
      <c r="C40" s="42"/>
      <c r="D40" s="42"/>
      <c r="E40" s="42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</row>
  </sheetData>
  <mergeCells count="389">
    <mergeCell ref="C38:D39"/>
    <mergeCell ref="E38:L39"/>
    <mergeCell ref="M38:O39"/>
    <mergeCell ref="P38:R39"/>
    <mergeCell ref="S38:Y39"/>
    <mergeCell ref="C37:D37"/>
    <mergeCell ref="E37:L37"/>
    <mergeCell ref="M37:O37"/>
    <mergeCell ref="P37:R37"/>
    <mergeCell ref="S37:Y37"/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AK10:AL12"/>
    <mergeCell ref="AE8:AF12"/>
    <mergeCell ref="AG8:AL8"/>
    <mergeCell ref="AM8:AN12"/>
    <mergeCell ref="Q8:R12"/>
    <mergeCell ref="S8:T12"/>
    <mergeCell ref="U8:V12"/>
    <mergeCell ref="W8:X12"/>
    <mergeCell ref="AK13:AL13"/>
    <mergeCell ref="A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Y8:AD8"/>
    <mergeCell ref="Y9:AD9"/>
    <mergeCell ref="AG9:AL9"/>
    <mergeCell ref="Y10:Z12"/>
    <mergeCell ref="AG10:AH12"/>
    <mergeCell ref="AI10:AJ12"/>
    <mergeCell ref="AM13:AN13"/>
    <mergeCell ref="A14:L14"/>
    <mergeCell ref="M14:N14"/>
    <mergeCell ref="O14:P14"/>
    <mergeCell ref="Q14:R14"/>
    <mergeCell ref="S14:T14"/>
    <mergeCell ref="AC13:AD13"/>
    <mergeCell ref="AE13:AF13"/>
    <mergeCell ref="AG13:AH13"/>
    <mergeCell ref="AI13:AJ13"/>
    <mergeCell ref="U14:V14"/>
    <mergeCell ref="W14:X14"/>
    <mergeCell ref="Y14:Z14"/>
    <mergeCell ref="AA14:AB14"/>
    <mergeCell ref="AC14:AD14"/>
    <mergeCell ref="AE14:AF14"/>
    <mergeCell ref="AM15:AN15"/>
    <mergeCell ref="S15:T15"/>
    <mergeCell ref="U15:V15"/>
    <mergeCell ref="W15:X15"/>
    <mergeCell ref="Y15:Z15"/>
    <mergeCell ref="AA15:AB15"/>
    <mergeCell ref="AC15:AD15"/>
    <mergeCell ref="AE15:AF15"/>
    <mergeCell ref="AG14:AH14"/>
    <mergeCell ref="AI14:AJ14"/>
    <mergeCell ref="AK14:AL14"/>
    <mergeCell ref="AM14:AN14"/>
    <mergeCell ref="A16:L16"/>
    <mergeCell ref="M16:N16"/>
    <mergeCell ref="O16:P16"/>
    <mergeCell ref="Q16:R16"/>
    <mergeCell ref="S16:T16"/>
    <mergeCell ref="U16:V16"/>
    <mergeCell ref="AG15:AH15"/>
    <mergeCell ref="AI15:AJ15"/>
    <mergeCell ref="AK15:AL15"/>
    <mergeCell ref="A15:L15"/>
    <mergeCell ref="M15:N15"/>
    <mergeCell ref="O15:P15"/>
    <mergeCell ref="Q15:R15"/>
    <mergeCell ref="AG16:AH16"/>
    <mergeCell ref="AI16:AJ16"/>
    <mergeCell ref="AK16:AL16"/>
    <mergeCell ref="AM16:AN16"/>
    <mergeCell ref="W16:X16"/>
    <mergeCell ref="Y16:Z16"/>
    <mergeCell ref="AA16:AB16"/>
    <mergeCell ref="AC16:AD16"/>
    <mergeCell ref="AE16:AF16"/>
    <mergeCell ref="A18:L18"/>
    <mergeCell ref="M18:N18"/>
    <mergeCell ref="O18:P18"/>
    <mergeCell ref="Q18:R18"/>
    <mergeCell ref="S18:T18"/>
    <mergeCell ref="U18:V18"/>
    <mergeCell ref="AI17:AJ17"/>
    <mergeCell ref="AK17:AL17"/>
    <mergeCell ref="AM17:AN17"/>
    <mergeCell ref="AA17:AB17"/>
    <mergeCell ref="AC17:AD17"/>
    <mergeCell ref="AE17:AF17"/>
    <mergeCell ref="AG17:AH17"/>
    <mergeCell ref="A17:L17"/>
    <mergeCell ref="M17:N17"/>
    <mergeCell ref="O17:P17"/>
    <mergeCell ref="Q17:R17"/>
    <mergeCell ref="S17:T17"/>
    <mergeCell ref="U17:V17"/>
    <mergeCell ref="W17:X17"/>
    <mergeCell ref="Y17:Z17"/>
    <mergeCell ref="AI19:AJ19"/>
    <mergeCell ref="AK19:AL19"/>
    <mergeCell ref="AM19:AN19"/>
    <mergeCell ref="AM20:AN20"/>
    <mergeCell ref="AG18:AH18"/>
    <mergeCell ref="AI18:AJ18"/>
    <mergeCell ref="AK18:AL18"/>
    <mergeCell ref="AM18:AN18"/>
    <mergeCell ref="W18:X18"/>
    <mergeCell ref="Y18:Z18"/>
    <mergeCell ref="AA18:AB18"/>
    <mergeCell ref="AC18:AD18"/>
    <mergeCell ref="AE18:AF18"/>
    <mergeCell ref="Y19:Z19"/>
    <mergeCell ref="AA19:AB19"/>
    <mergeCell ref="AC19:AD19"/>
    <mergeCell ref="AE19:AF19"/>
    <mergeCell ref="AG19:AH19"/>
    <mergeCell ref="AG20:AH20"/>
    <mergeCell ref="AI20:AJ20"/>
    <mergeCell ref="AK20:AL20"/>
    <mergeCell ref="A19:L19"/>
    <mergeCell ref="M19:N19"/>
    <mergeCell ref="O19:P19"/>
    <mergeCell ref="Q19:R19"/>
    <mergeCell ref="S19:T19"/>
    <mergeCell ref="U19:V19"/>
    <mergeCell ref="W19:X19"/>
    <mergeCell ref="AC20:AD20"/>
    <mergeCell ref="AE20:AF20"/>
    <mergeCell ref="A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22:L22"/>
    <mergeCell ref="M22:N22"/>
    <mergeCell ref="O22:P22"/>
    <mergeCell ref="Q22:R22"/>
    <mergeCell ref="S22:T22"/>
    <mergeCell ref="U22:V22"/>
    <mergeCell ref="W22:X22"/>
    <mergeCell ref="Y22:Z22"/>
    <mergeCell ref="AG21:AH21"/>
    <mergeCell ref="A21:L21"/>
    <mergeCell ref="M21:N21"/>
    <mergeCell ref="O21:P21"/>
    <mergeCell ref="Q21:R21"/>
    <mergeCell ref="S21:T21"/>
    <mergeCell ref="U21:V21"/>
    <mergeCell ref="W21:X21"/>
    <mergeCell ref="Y21:Z21"/>
    <mergeCell ref="AI22:AJ22"/>
    <mergeCell ref="AK22:AL22"/>
    <mergeCell ref="AM22:AN22"/>
    <mergeCell ref="AA22:AB22"/>
    <mergeCell ref="AC22:AD22"/>
    <mergeCell ref="AE22:AF22"/>
    <mergeCell ref="AG22:AH22"/>
    <mergeCell ref="AI21:AJ21"/>
    <mergeCell ref="AK21:AL21"/>
    <mergeCell ref="AM21:AN21"/>
    <mergeCell ref="AA21:AB21"/>
    <mergeCell ref="AC21:AD21"/>
    <mergeCell ref="AE21:AF21"/>
    <mergeCell ref="AK23:AL23"/>
    <mergeCell ref="AM23:AN23"/>
    <mergeCell ref="A24:L24"/>
    <mergeCell ref="M24:N24"/>
    <mergeCell ref="O24:P24"/>
    <mergeCell ref="Q24:R24"/>
    <mergeCell ref="S24:T24"/>
    <mergeCell ref="AA23:AB23"/>
    <mergeCell ref="AC23:AD23"/>
    <mergeCell ref="AE23:AF23"/>
    <mergeCell ref="AG23:AH23"/>
    <mergeCell ref="A23:L23"/>
    <mergeCell ref="M23:N23"/>
    <mergeCell ref="O23:P23"/>
    <mergeCell ref="Q23:R23"/>
    <mergeCell ref="S23:T23"/>
    <mergeCell ref="U23:V23"/>
    <mergeCell ref="W23:X23"/>
    <mergeCell ref="Y23:Z23"/>
    <mergeCell ref="AI23:AJ23"/>
    <mergeCell ref="AG24:AH24"/>
    <mergeCell ref="AI24:AJ24"/>
    <mergeCell ref="AK24:AL24"/>
    <mergeCell ref="AM24:AN24"/>
    <mergeCell ref="U24:V24"/>
    <mergeCell ref="W24:X24"/>
    <mergeCell ref="Y24:Z24"/>
    <mergeCell ref="AA24:AB24"/>
    <mergeCell ref="AC24:AD24"/>
    <mergeCell ref="AE24:AF24"/>
    <mergeCell ref="A26:L26"/>
    <mergeCell ref="M26:N26"/>
    <mergeCell ref="O26:P26"/>
    <mergeCell ref="Q26:R26"/>
    <mergeCell ref="S26:T26"/>
    <mergeCell ref="U26:V26"/>
    <mergeCell ref="W26:X26"/>
    <mergeCell ref="Y26:Z26"/>
    <mergeCell ref="W25:X25"/>
    <mergeCell ref="Y25:Z25"/>
    <mergeCell ref="A25:L25"/>
    <mergeCell ref="M25:N25"/>
    <mergeCell ref="O25:P25"/>
    <mergeCell ref="Q25:R25"/>
    <mergeCell ref="S25:T25"/>
    <mergeCell ref="U25:V25"/>
    <mergeCell ref="AI26:AJ26"/>
    <mergeCell ref="AK26:AL26"/>
    <mergeCell ref="AM26:AN26"/>
    <mergeCell ref="AA26:AB26"/>
    <mergeCell ref="AC26:AD26"/>
    <mergeCell ref="AE26:AF26"/>
    <mergeCell ref="AG26:AH26"/>
    <mergeCell ref="AG25:AH25"/>
    <mergeCell ref="AI25:AJ25"/>
    <mergeCell ref="AK25:AL25"/>
    <mergeCell ref="AM25:AN25"/>
    <mergeCell ref="AA25:AB25"/>
    <mergeCell ref="AC25:AD25"/>
    <mergeCell ref="AE25:AF25"/>
    <mergeCell ref="A28:L28"/>
    <mergeCell ref="M28:N28"/>
    <mergeCell ref="O28:P28"/>
    <mergeCell ref="Q28:R28"/>
    <mergeCell ref="S28:T28"/>
    <mergeCell ref="AG27:AH27"/>
    <mergeCell ref="AI27:AJ27"/>
    <mergeCell ref="AK27:AL27"/>
    <mergeCell ref="AM27:AN27"/>
    <mergeCell ref="W27:X27"/>
    <mergeCell ref="Y27:Z27"/>
    <mergeCell ref="AA27:AB27"/>
    <mergeCell ref="AC27:AD27"/>
    <mergeCell ref="AE27:AF27"/>
    <mergeCell ref="A27:L27"/>
    <mergeCell ref="M27:N27"/>
    <mergeCell ref="O27:P27"/>
    <mergeCell ref="Q27:R27"/>
    <mergeCell ref="S27:T27"/>
    <mergeCell ref="U27:V27"/>
    <mergeCell ref="AG28:AH28"/>
    <mergeCell ref="AI28:AJ28"/>
    <mergeCell ref="AK28:AL28"/>
    <mergeCell ref="AM28:AN28"/>
    <mergeCell ref="U28:V28"/>
    <mergeCell ref="W28:X28"/>
    <mergeCell ref="Y28:Z28"/>
    <mergeCell ref="AA28:AB28"/>
    <mergeCell ref="AC28:AD28"/>
    <mergeCell ref="AE28:AF28"/>
    <mergeCell ref="AM29:AN29"/>
    <mergeCell ref="Y29:Z29"/>
    <mergeCell ref="AA29:AB29"/>
    <mergeCell ref="AC29:AD29"/>
    <mergeCell ref="AE29:AF29"/>
    <mergeCell ref="AG29:AH29"/>
    <mergeCell ref="AI29:AJ29"/>
    <mergeCell ref="AK29:AL29"/>
    <mergeCell ref="A29:L29"/>
    <mergeCell ref="M29:N29"/>
    <mergeCell ref="O29:P29"/>
    <mergeCell ref="Q29:R29"/>
    <mergeCell ref="S29:T29"/>
    <mergeCell ref="U29:V29"/>
    <mergeCell ref="W29:X29"/>
    <mergeCell ref="A31:L31"/>
    <mergeCell ref="M31:N31"/>
    <mergeCell ref="O31:P31"/>
    <mergeCell ref="Q31:R31"/>
    <mergeCell ref="S31:T31"/>
    <mergeCell ref="A30:L30"/>
    <mergeCell ref="M30:N30"/>
    <mergeCell ref="O30:P30"/>
    <mergeCell ref="Q30:R30"/>
    <mergeCell ref="S30:T30"/>
    <mergeCell ref="U30:V30"/>
    <mergeCell ref="AG30:AH30"/>
    <mergeCell ref="AI30:AJ30"/>
    <mergeCell ref="AK30:AL30"/>
    <mergeCell ref="AM30:AN30"/>
    <mergeCell ref="W30:X30"/>
    <mergeCell ref="Y30:Z30"/>
    <mergeCell ref="AA30:AB30"/>
    <mergeCell ref="AC30:AD30"/>
    <mergeCell ref="AE30:AF30"/>
    <mergeCell ref="AG31:AH31"/>
    <mergeCell ref="AI31:AJ31"/>
    <mergeCell ref="AK31:AL31"/>
    <mergeCell ref="AM31:AN31"/>
    <mergeCell ref="U31:V31"/>
    <mergeCell ref="W31:X31"/>
    <mergeCell ref="Y31:Z31"/>
    <mergeCell ref="AA31:AB31"/>
    <mergeCell ref="AC31:AD31"/>
    <mergeCell ref="AE31:AF31"/>
    <mergeCell ref="A33:L33"/>
    <mergeCell ref="M33:N33"/>
    <mergeCell ref="O33:P33"/>
    <mergeCell ref="Q33:R33"/>
    <mergeCell ref="S33:T33"/>
    <mergeCell ref="AG32:AH32"/>
    <mergeCell ref="AI32:AJ32"/>
    <mergeCell ref="AK32:AL32"/>
    <mergeCell ref="AM32:AN32"/>
    <mergeCell ref="W32:X32"/>
    <mergeCell ref="Y32:Z32"/>
    <mergeCell ref="AA32:AB32"/>
    <mergeCell ref="AC32:AD32"/>
    <mergeCell ref="AE32:AF32"/>
    <mergeCell ref="A32:L32"/>
    <mergeCell ref="M32:N32"/>
    <mergeCell ref="O32:P32"/>
    <mergeCell ref="Q32:R32"/>
    <mergeCell ref="S32:T32"/>
    <mergeCell ref="U32:V32"/>
    <mergeCell ref="AG33:AH33"/>
    <mergeCell ref="AI33:AJ33"/>
    <mergeCell ref="AK33:AL33"/>
    <mergeCell ref="AM33:AN33"/>
    <mergeCell ref="U33:V33"/>
    <mergeCell ref="W33:X33"/>
    <mergeCell ref="Y33:Z33"/>
    <mergeCell ref="AA33:AB33"/>
    <mergeCell ref="AC33:AD33"/>
    <mergeCell ref="AE33:AF33"/>
    <mergeCell ref="AG34:AH34"/>
    <mergeCell ref="AI34:AJ34"/>
    <mergeCell ref="AK34:AL34"/>
    <mergeCell ref="AM34:AN34"/>
    <mergeCell ref="W34:X34"/>
    <mergeCell ref="Y34:Z34"/>
    <mergeCell ref="AA34:AB34"/>
    <mergeCell ref="AC34:AD34"/>
    <mergeCell ref="AE34:AF34"/>
    <mergeCell ref="A34:L34"/>
    <mergeCell ref="M34:N34"/>
    <mergeCell ref="O34:P34"/>
    <mergeCell ref="Q34:R34"/>
    <mergeCell ref="S34:T34"/>
    <mergeCell ref="U34:V34"/>
    <mergeCell ref="AA35:AB35"/>
    <mergeCell ref="AC35:AD35"/>
    <mergeCell ref="AE35:AF35"/>
    <mergeCell ref="AI35:AJ35"/>
    <mergeCell ref="AK35:AL35"/>
    <mergeCell ref="AM35:AN35"/>
    <mergeCell ref="A35:L35"/>
    <mergeCell ref="M35:N35"/>
    <mergeCell ref="O35:P35"/>
    <mergeCell ref="Q35:R35"/>
    <mergeCell ref="S35:T35"/>
    <mergeCell ref="U35:V35"/>
    <mergeCell ref="W35:X35"/>
    <mergeCell ref="Y35:Z35"/>
    <mergeCell ref="AG35:AH35"/>
    <mergeCell ref="F40:AN40"/>
    <mergeCell ref="AE38:AF38"/>
    <mergeCell ref="AE39:AF39"/>
    <mergeCell ref="M36:AN36"/>
  </mergeCells>
  <pageMargins left="0.51181102362204722" right="0" top="0.35433070866141736" bottom="0.35433070866141736" header="0.31496062992125984" footer="0.31496062992125984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tabSelected="1" topLeftCell="A13" workbookViewId="0">
      <selection activeCell="N52" sqref="N52"/>
    </sheetView>
  </sheetViews>
  <sheetFormatPr defaultRowHeight="15" x14ac:dyDescent="0.25"/>
  <cols>
    <col min="1" max="12" width="5.42578125" customWidth="1"/>
    <col min="13" max="13" width="5.85546875" customWidth="1"/>
    <col min="14" max="24" width="3.7109375" customWidth="1"/>
    <col min="25" max="40" width="3.5703125" customWidth="1"/>
  </cols>
  <sheetData>
    <row r="1" spans="1:40" ht="15" customHeight="1" x14ac:dyDescent="0.25">
      <c r="A1" s="68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 t="s">
        <v>41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1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x14ac:dyDescent="0.25">
      <c r="A3" s="70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40" ht="19.5" x14ac:dyDescent="0.3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2" t="s">
        <v>42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</row>
    <row r="5" spans="1:40" ht="19.5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 t="s">
        <v>25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</row>
    <row r="6" spans="1:40" ht="16.5" thickBot="1" x14ac:dyDescent="0.3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3"/>
      <c r="M6" s="4"/>
      <c r="O6" s="4"/>
      <c r="P6" s="73" t="s">
        <v>47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</row>
    <row r="7" spans="1:40" ht="16.5" customHeight="1" thickBot="1" x14ac:dyDescent="0.3">
      <c r="A7" s="74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 t="s">
        <v>91</v>
      </c>
      <c r="N7" s="76"/>
      <c r="O7" s="77" t="s">
        <v>93</v>
      </c>
      <c r="P7" s="77"/>
      <c r="Q7" s="77"/>
      <c r="R7" s="77"/>
      <c r="S7" s="77"/>
      <c r="T7" s="77"/>
      <c r="U7" s="77"/>
      <c r="V7" s="77"/>
      <c r="W7" s="77"/>
      <c r="X7" s="77"/>
      <c r="Y7" s="77" t="s">
        <v>27</v>
      </c>
      <c r="Z7" s="77"/>
      <c r="AA7" s="77"/>
      <c r="AB7" s="77"/>
      <c r="AC7" s="77"/>
      <c r="AD7" s="77"/>
      <c r="AE7" s="77"/>
      <c r="AF7" s="77"/>
      <c r="AG7" s="77" t="s">
        <v>28</v>
      </c>
      <c r="AH7" s="77"/>
      <c r="AI7" s="77"/>
      <c r="AJ7" s="77"/>
      <c r="AK7" s="77"/>
      <c r="AL7" s="77"/>
      <c r="AM7" s="77"/>
      <c r="AN7" s="77"/>
    </row>
    <row r="8" spans="1:40" ht="15.75" customHeight="1" thickBot="1" x14ac:dyDescent="0.3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5" t="s">
        <v>22</v>
      </c>
      <c r="P8" s="75"/>
      <c r="Q8" s="78" t="s">
        <v>29</v>
      </c>
      <c r="R8" s="78"/>
      <c r="S8" s="79" t="s">
        <v>30</v>
      </c>
      <c r="T8" s="79"/>
      <c r="U8" s="79" t="s">
        <v>31</v>
      </c>
      <c r="V8" s="79"/>
      <c r="W8" s="79" t="s">
        <v>92</v>
      </c>
      <c r="X8" s="79"/>
      <c r="Y8" s="80"/>
      <c r="Z8" s="80"/>
      <c r="AA8" s="80"/>
      <c r="AB8" s="80"/>
      <c r="AC8" s="80"/>
      <c r="AD8" s="80"/>
      <c r="AE8" s="67" t="s">
        <v>35</v>
      </c>
      <c r="AF8" s="67"/>
      <c r="AG8" s="64"/>
      <c r="AH8" s="64"/>
      <c r="AI8" s="64"/>
      <c r="AJ8" s="64"/>
      <c r="AK8" s="64"/>
      <c r="AL8" s="64"/>
      <c r="AM8" s="67" t="s">
        <v>35</v>
      </c>
      <c r="AN8" s="67"/>
    </row>
    <row r="9" spans="1:40" ht="15.75" customHeight="1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6"/>
      <c r="O9" s="75"/>
      <c r="P9" s="75"/>
      <c r="Q9" s="78"/>
      <c r="R9" s="78"/>
      <c r="S9" s="79"/>
      <c r="T9" s="79"/>
      <c r="U9" s="79"/>
      <c r="V9" s="79"/>
      <c r="W9" s="79"/>
      <c r="X9" s="79"/>
      <c r="Y9" s="62"/>
      <c r="Z9" s="63"/>
      <c r="AA9" s="63"/>
      <c r="AB9" s="63"/>
      <c r="AC9" s="63"/>
      <c r="AD9" s="63"/>
      <c r="AE9" s="67"/>
      <c r="AF9" s="67"/>
      <c r="AG9" s="64"/>
      <c r="AH9" s="64"/>
      <c r="AI9" s="64"/>
      <c r="AJ9" s="64"/>
      <c r="AK9" s="64"/>
      <c r="AL9" s="64"/>
      <c r="AM9" s="67"/>
      <c r="AN9" s="67"/>
    </row>
    <row r="10" spans="1:40" ht="15.75" customHeight="1" thickBot="1" x14ac:dyDescent="0.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6"/>
      <c r="O10" s="75"/>
      <c r="P10" s="75"/>
      <c r="Q10" s="78"/>
      <c r="R10" s="78"/>
      <c r="S10" s="79"/>
      <c r="T10" s="79"/>
      <c r="U10" s="79"/>
      <c r="V10" s="79"/>
      <c r="W10" s="79"/>
      <c r="X10" s="79"/>
      <c r="Y10" s="65" t="s">
        <v>32</v>
      </c>
      <c r="Z10" s="65"/>
      <c r="AA10" s="65" t="s">
        <v>33</v>
      </c>
      <c r="AB10" s="65"/>
      <c r="AC10" s="65" t="s">
        <v>34</v>
      </c>
      <c r="AD10" s="65"/>
      <c r="AE10" s="67"/>
      <c r="AF10" s="67"/>
      <c r="AG10" s="66" t="s">
        <v>32</v>
      </c>
      <c r="AH10" s="66"/>
      <c r="AI10" s="65" t="s">
        <v>33</v>
      </c>
      <c r="AJ10" s="65"/>
      <c r="AK10" s="65" t="s">
        <v>34</v>
      </c>
      <c r="AL10" s="65"/>
      <c r="AM10" s="67"/>
      <c r="AN10" s="67"/>
    </row>
    <row r="11" spans="1:40" ht="15.75" customHeight="1" thickBo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  <c r="N11" s="76"/>
      <c r="O11" s="75"/>
      <c r="P11" s="75"/>
      <c r="Q11" s="78"/>
      <c r="R11" s="78"/>
      <c r="S11" s="79"/>
      <c r="T11" s="79"/>
      <c r="U11" s="79"/>
      <c r="V11" s="79"/>
      <c r="W11" s="79"/>
      <c r="X11" s="79"/>
      <c r="Y11" s="65"/>
      <c r="Z11" s="65"/>
      <c r="AA11" s="65"/>
      <c r="AB11" s="65"/>
      <c r="AC11" s="65"/>
      <c r="AD11" s="65"/>
      <c r="AE11" s="67"/>
      <c r="AF11" s="67"/>
      <c r="AG11" s="66"/>
      <c r="AH11" s="66"/>
      <c r="AI11" s="65"/>
      <c r="AJ11" s="65"/>
      <c r="AK11" s="65"/>
      <c r="AL11" s="65"/>
      <c r="AM11" s="67"/>
      <c r="AN11" s="67"/>
    </row>
    <row r="12" spans="1:40" ht="15.75" customHeight="1" thickBo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6"/>
      <c r="O12" s="75"/>
      <c r="P12" s="75"/>
      <c r="Q12" s="78"/>
      <c r="R12" s="78"/>
      <c r="S12" s="79"/>
      <c r="T12" s="79"/>
      <c r="U12" s="79"/>
      <c r="V12" s="79"/>
      <c r="W12" s="79"/>
      <c r="X12" s="79"/>
      <c r="Y12" s="65"/>
      <c r="Z12" s="65"/>
      <c r="AA12" s="65"/>
      <c r="AB12" s="65"/>
      <c r="AC12" s="65"/>
      <c r="AD12" s="65"/>
      <c r="AE12" s="67"/>
      <c r="AF12" s="67"/>
      <c r="AG12" s="66"/>
      <c r="AH12" s="66"/>
      <c r="AI12" s="65"/>
      <c r="AJ12" s="65"/>
      <c r="AK12" s="65"/>
      <c r="AL12" s="65"/>
      <c r="AM12" s="67"/>
      <c r="AN12" s="67"/>
    </row>
    <row r="13" spans="1:40" ht="25.5" customHeight="1" thickBot="1" x14ac:dyDescent="0.3">
      <c r="A13" s="156" t="s">
        <v>124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06">
        <f>M14+M15+M16+M17+M18+M19</f>
        <v>19</v>
      </c>
      <c r="N13" s="106"/>
      <c r="O13" s="106">
        <f>O14+O15+O16+O17+O18+O19</f>
        <v>570</v>
      </c>
      <c r="P13" s="106"/>
      <c r="Q13" s="121"/>
      <c r="R13" s="121"/>
      <c r="S13" s="121"/>
      <c r="T13" s="121"/>
      <c r="U13" s="106">
        <f>U14+U15+U16+U17+U18+U19</f>
        <v>330</v>
      </c>
      <c r="V13" s="106"/>
      <c r="W13" s="122">
        <f>O13-U13</f>
        <v>240</v>
      </c>
      <c r="X13" s="122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1:40" ht="28.5" customHeight="1" thickBot="1" x14ac:dyDescent="0.3">
      <c r="A14" s="196" t="s">
        <v>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0">
        <v>8</v>
      </c>
      <c r="N14" s="190"/>
      <c r="O14" s="191">
        <v>240</v>
      </c>
      <c r="P14" s="191"/>
      <c r="Q14" s="191"/>
      <c r="R14" s="191"/>
      <c r="S14" s="191"/>
      <c r="T14" s="191"/>
      <c r="U14" s="191">
        <v>126</v>
      </c>
      <c r="V14" s="191"/>
      <c r="W14" s="191">
        <v>114</v>
      </c>
      <c r="X14" s="191"/>
      <c r="Y14" s="121"/>
      <c r="Z14" s="121"/>
      <c r="AA14" s="121"/>
      <c r="AB14" s="121"/>
      <c r="AC14" s="121">
        <v>126</v>
      </c>
      <c r="AD14" s="121"/>
      <c r="AE14" s="121">
        <v>114</v>
      </c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7.25" customHeight="1" thickBot="1" x14ac:dyDescent="0.3">
      <c r="A15" s="196" t="s">
        <v>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0">
        <v>2</v>
      </c>
      <c r="N15" s="190"/>
      <c r="O15" s="191">
        <v>60</v>
      </c>
      <c r="P15" s="191"/>
      <c r="Q15" s="191"/>
      <c r="R15" s="191"/>
      <c r="S15" s="191"/>
      <c r="T15" s="191"/>
      <c r="U15" s="191">
        <v>48</v>
      </c>
      <c r="V15" s="191"/>
      <c r="W15" s="191">
        <v>12</v>
      </c>
      <c r="X15" s="191"/>
      <c r="Y15" s="121"/>
      <c r="Z15" s="121"/>
      <c r="AA15" s="121"/>
      <c r="AB15" s="121"/>
      <c r="AC15" s="121">
        <v>48</v>
      </c>
      <c r="AD15" s="121"/>
      <c r="AE15" s="121">
        <v>12</v>
      </c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0" ht="17.25" customHeight="1" thickBot="1" x14ac:dyDescent="0.3">
      <c r="A16" s="196" t="s">
        <v>125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0">
        <v>2</v>
      </c>
      <c r="N16" s="190"/>
      <c r="O16" s="191">
        <v>60</v>
      </c>
      <c r="P16" s="191"/>
      <c r="Q16" s="191"/>
      <c r="R16" s="191"/>
      <c r="S16" s="191"/>
      <c r="T16" s="191"/>
      <c r="U16" s="191">
        <v>30</v>
      </c>
      <c r="V16" s="191"/>
      <c r="W16" s="191">
        <v>30</v>
      </c>
      <c r="X16" s="191"/>
      <c r="Y16" s="121"/>
      <c r="Z16" s="121"/>
      <c r="AA16" s="121"/>
      <c r="AB16" s="121"/>
      <c r="AC16" s="121">
        <v>30</v>
      </c>
      <c r="AD16" s="121"/>
      <c r="AE16" s="121">
        <v>30</v>
      </c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17.25" customHeight="1" thickBot="1" x14ac:dyDescent="0.3">
      <c r="A17" s="196" t="s">
        <v>4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0">
        <v>4.5</v>
      </c>
      <c r="N17" s="190"/>
      <c r="O17" s="191">
        <v>135</v>
      </c>
      <c r="P17" s="191"/>
      <c r="Q17" s="191"/>
      <c r="R17" s="191"/>
      <c r="S17" s="191"/>
      <c r="T17" s="191"/>
      <c r="U17" s="191">
        <v>78</v>
      </c>
      <c r="V17" s="191"/>
      <c r="W17" s="191">
        <v>57</v>
      </c>
      <c r="X17" s="191"/>
      <c r="Y17" s="121"/>
      <c r="Z17" s="121"/>
      <c r="AA17" s="121"/>
      <c r="AB17" s="121"/>
      <c r="AC17" s="121">
        <v>78</v>
      </c>
      <c r="AD17" s="121"/>
      <c r="AE17" s="121">
        <v>57</v>
      </c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7.25" customHeight="1" thickBot="1" x14ac:dyDescent="0.3">
      <c r="A18" s="196" t="s">
        <v>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0">
        <v>1</v>
      </c>
      <c r="N18" s="190"/>
      <c r="O18" s="191">
        <v>30</v>
      </c>
      <c r="P18" s="191"/>
      <c r="Q18" s="191"/>
      <c r="R18" s="191"/>
      <c r="S18" s="191"/>
      <c r="T18" s="191"/>
      <c r="U18" s="191">
        <v>12</v>
      </c>
      <c r="V18" s="191"/>
      <c r="W18" s="191">
        <v>18</v>
      </c>
      <c r="X18" s="191"/>
      <c r="Y18" s="121"/>
      <c r="Z18" s="121"/>
      <c r="AA18" s="121"/>
      <c r="AB18" s="121"/>
      <c r="AC18" s="121">
        <v>12</v>
      </c>
      <c r="AD18" s="121"/>
      <c r="AE18" s="121">
        <v>18</v>
      </c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17.25" customHeight="1" thickBot="1" x14ac:dyDescent="0.3">
      <c r="A19" s="196" t="s">
        <v>6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0">
        <v>1.5</v>
      </c>
      <c r="N19" s="190"/>
      <c r="O19" s="191">
        <v>45</v>
      </c>
      <c r="P19" s="191"/>
      <c r="Q19" s="191"/>
      <c r="R19" s="191"/>
      <c r="S19" s="191"/>
      <c r="T19" s="191"/>
      <c r="U19" s="191">
        <v>36</v>
      </c>
      <c r="V19" s="191"/>
      <c r="W19" s="191">
        <v>9</v>
      </c>
      <c r="X19" s="191"/>
      <c r="Y19" s="121"/>
      <c r="Z19" s="121"/>
      <c r="AA19" s="121"/>
      <c r="AB19" s="121"/>
      <c r="AC19" s="121">
        <v>36</v>
      </c>
      <c r="AD19" s="121"/>
      <c r="AE19" s="121">
        <v>9</v>
      </c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16.5" thickBot="1" x14ac:dyDescent="0.3">
      <c r="A20" s="124" t="s">
        <v>126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06">
        <f>M21+M22+M23</f>
        <v>10</v>
      </c>
      <c r="N20" s="106"/>
      <c r="O20" s="122">
        <f>M20*30</f>
        <v>300</v>
      </c>
      <c r="P20" s="122"/>
      <c r="Q20" s="122"/>
      <c r="R20" s="122"/>
      <c r="S20" s="122"/>
      <c r="T20" s="122"/>
      <c r="U20" s="106">
        <f>U21+U22+U23</f>
        <v>150</v>
      </c>
      <c r="V20" s="106"/>
      <c r="W20" s="106">
        <f>W21+W22+W23</f>
        <v>150</v>
      </c>
      <c r="X20" s="106"/>
      <c r="Y20" s="194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</row>
    <row r="21" spans="1:40" ht="17.25" customHeight="1" thickBot="1" x14ac:dyDescent="0.3">
      <c r="A21" s="189" t="s">
        <v>127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90">
        <v>7</v>
      </c>
      <c r="N21" s="190"/>
      <c r="O21" s="191">
        <v>210</v>
      </c>
      <c r="P21" s="191"/>
      <c r="Q21" s="191"/>
      <c r="R21" s="191"/>
      <c r="S21" s="191"/>
      <c r="T21" s="191"/>
      <c r="U21" s="191">
        <v>108</v>
      </c>
      <c r="V21" s="191"/>
      <c r="W21" s="191">
        <v>102</v>
      </c>
      <c r="X21" s="19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>
        <v>108</v>
      </c>
      <c r="AL21" s="121"/>
      <c r="AM21" s="121">
        <v>102</v>
      </c>
      <c r="AN21" s="121"/>
    </row>
    <row r="22" spans="1:40" ht="17.25" customHeight="1" thickBot="1" x14ac:dyDescent="0.3">
      <c r="A22" s="189" t="s">
        <v>7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90">
        <v>1</v>
      </c>
      <c r="N22" s="190"/>
      <c r="O22" s="191">
        <v>30</v>
      </c>
      <c r="P22" s="191"/>
      <c r="Q22" s="191"/>
      <c r="R22" s="191"/>
      <c r="S22" s="191"/>
      <c r="T22" s="191"/>
      <c r="U22" s="191">
        <v>18</v>
      </c>
      <c r="V22" s="191"/>
      <c r="W22" s="191">
        <v>12</v>
      </c>
      <c r="X22" s="19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>
        <v>18</v>
      </c>
      <c r="AL22" s="121"/>
      <c r="AM22" s="121">
        <v>12</v>
      </c>
      <c r="AN22" s="121"/>
    </row>
    <row r="23" spans="1:40" ht="17.25" customHeight="1" thickBot="1" x14ac:dyDescent="0.3">
      <c r="A23" s="189" t="s">
        <v>8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90">
        <v>2</v>
      </c>
      <c r="N23" s="190"/>
      <c r="O23" s="191">
        <v>60</v>
      </c>
      <c r="P23" s="191"/>
      <c r="Q23" s="191"/>
      <c r="R23" s="191"/>
      <c r="S23" s="191"/>
      <c r="T23" s="191"/>
      <c r="U23" s="191">
        <v>24</v>
      </c>
      <c r="V23" s="191"/>
      <c r="W23" s="191">
        <v>36</v>
      </c>
      <c r="X23" s="19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>
        <v>24</v>
      </c>
      <c r="AL23" s="121"/>
      <c r="AM23" s="121">
        <v>36</v>
      </c>
      <c r="AN23" s="121"/>
    </row>
    <row r="24" spans="1:40" ht="16.5" thickBot="1" x14ac:dyDescent="0.3">
      <c r="A24" s="154" t="s">
        <v>128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06">
        <f>M25+M26+M27+M28+M29</f>
        <v>11.5</v>
      </c>
      <c r="N24" s="106"/>
      <c r="O24" s="122">
        <f>M24*30</f>
        <v>345</v>
      </c>
      <c r="P24" s="122"/>
      <c r="Q24" s="121"/>
      <c r="R24" s="121"/>
      <c r="S24" s="121"/>
      <c r="T24" s="121"/>
      <c r="U24" s="106">
        <f>U25+U26+U27+U28+U29</f>
        <v>168</v>
      </c>
      <c r="V24" s="106"/>
      <c r="W24" s="106">
        <f>W25+W26+W27+W28+W29</f>
        <v>177</v>
      </c>
      <c r="X24" s="106"/>
      <c r="Y24" s="192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</row>
    <row r="25" spans="1:40" ht="26.25" customHeight="1" thickBot="1" x14ac:dyDescent="0.3">
      <c r="A25" s="108" t="s">
        <v>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90">
        <v>6.5</v>
      </c>
      <c r="N25" s="190"/>
      <c r="O25" s="191">
        <v>195</v>
      </c>
      <c r="P25" s="191"/>
      <c r="Q25" s="191"/>
      <c r="R25" s="191"/>
      <c r="S25" s="191"/>
      <c r="T25" s="191"/>
      <c r="U25" s="191">
        <v>90</v>
      </c>
      <c r="V25" s="191"/>
      <c r="W25" s="191">
        <v>105</v>
      </c>
      <c r="X25" s="19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>
        <v>90</v>
      </c>
      <c r="AL25" s="121"/>
      <c r="AM25" s="121">
        <v>105</v>
      </c>
      <c r="AN25" s="121"/>
    </row>
    <row r="26" spans="1:40" ht="17.25" customHeight="1" thickBot="1" x14ac:dyDescent="0.3">
      <c r="A26" s="108" t="s">
        <v>10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90">
        <v>1</v>
      </c>
      <c r="N26" s="190"/>
      <c r="O26" s="191">
        <v>30</v>
      </c>
      <c r="P26" s="191"/>
      <c r="Q26" s="191"/>
      <c r="R26" s="191"/>
      <c r="S26" s="191"/>
      <c r="T26" s="191"/>
      <c r="U26" s="191">
        <v>12</v>
      </c>
      <c r="V26" s="191"/>
      <c r="W26" s="191">
        <v>18</v>
      </c>
      <c r="X26" s="19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>
        <v>12</v>
      </c>
      <c r="AL26" s="121"/>
      <c r="AM26" s="121">
        <v>18</v>
      </c>
      <c r="AN26" s="121"/>
    </row>
    <row r="27" spans="1:40" ht="17.25" customHeight="1" thickBot="1" x14ac:dyDescent="0.3">
      <c r="A27" s="108" t="s">
        <v>11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90">
        <v>1</v>
      </c>
      <c r="N27" s="190"/>
      <c r="O27" s="191">
        <v>30</v>
      </c>
      <c r="P27" s="191"/>
      <c r="Q27" s="191"/>
      <c r="R27" s="191"/>
      <c r="S27" s="191"/>
      <c r="T27" s="191"/>
      <c r="U27" s="191">
        <v>18</v>
      </c>
      <c r="V27" s="191"/>
      <c r="W27" s="191">
        <v>12</v>
      </c>
      <c r="X27" s="19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>
        <v>18</v>
      </c>
      <c r="AL27" s="121"/>
      <c r="AM27" s="121">
        <v>12</v>
      </c>
      <c r="AN27" s="121"/>
    </row>
    <row r="28" spans="1:40" ht="24.75" customHeight="1" thickBot="1" x14ac:dyDescent="0.3">
      <c r="A28" s="108" t="s">
        <v>12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90">
        <v>2</v>
      </c>
      <c r="N28" s="190"/>
      <c r="O28" s="191">
        <v>60</v>
      </c>
      <c r="P28" s="191"/>
      <c r="Q28" s="191"/>
      <c r="R28" s="191"/>
      <c r="S28" s="191"/>
      <c r="T28" s="191"/>
      <c r="U28" s="191">
        <v>36</v>
      </c>
      <c r="V28" s="191"/>
      <c r="W28" s="191">
        <v>24</v>
      </c>
      <c r="X28" s="19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>
        <v>36</v>
      </c>
      <c r="AL28" s="121"/>
      <c r="AM28" s="121">
        <v>24</v>
      </c>
      <c r="AN28" s="121"/>
    </row>
    <row r="29" spans="1:40" ht="17.25" customHeight="1" thickBot="1" x14ac:dyDescent="0.3">
      <c r="A29" s="108" t="s">
        <v>13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90">
        <v>1</v>
      </c>
      <c r="N29" s="190"/>
      <c r="O29" s="191">
        <v>30</v>
      </c>
      <c r="P29" s="191"/>
      <c r="Q29" s="191"/>
      <c r="R29" s="191"/>
      <c r="S29" s="191"/>
      <c r="T29" s="191"/>
      <c r="U29" s="191">
        <v>12</v>
      </c>
      <c r="V29" s="191"/>
      <c r="W29" s="191">
        <v>18</v>
      </c>
      <c r="X29" s="19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>
        <v>12</v>
      </c>
      <c r="AL29" s="121"/>
      <c r="AM29" s="121">
        <v>18</v>
      </c>
      <c r="AN29" s="121"/>
    </row>
    <row r="30" spans="1:40" ht="16.5" thickBot="1" x14ac:dyDescent="0.3">
      <c r="A30" s="154" t="s">
        <v>14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06">
        <f>M31+M32+M33</f>
        <v>4.5</v>
      </c>
      <c r="N30" s="106"/>
      <c r="O30" s="122">
        <f>M30*30</f>
        <v>135</v>
      </c>
      <c r="P30" s="122"/>
      <c r="Q30" s="121"/>
      <c r="R30" s="121"/>
      <c r="S30" s="121"/>
      <c r="T30" s="121"/>
      <c r="U30" s="106">
        <f>U31+U32+U33</f>
        <v>84</v>
      </c>
      <c r="V30" s="106"/>
      <c r="W30" s="106">
        <f>W31+W32+W33</f>
        <v>51</v>
      </c>
      <c r="X30" s="106"/>
      <c r="Y30" s="192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</row>
    <row r="31" spans="1:40" ht="17.25" customHeight="1" thickBot="1" x14ac:dyDescent="0.3">
      <c r="A31" s="189" t="s">
        <v>129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90">
        <v>2.5</v>
      </c>
      <c r="N31" s="190"/>
      <c r="O31" s="191">
        <v>75</v>
      </c>
      <c r="P31" s="191"/>
      <c r="Q31" s="191"/>
      <c r="R31" s="191"/>
      <c r="S31" s="191"/>
      <c r="T31" s="191"/>
      <c r="U31" s="191">
        <v>60</v>
      </c>
      <c r="V31" s="191"/>
      <c r="W31" s="191">
        <v>15</v>
      </c>
      <c r="X31" s="191"/>
      <c r="Y31" s="121"/>
      <c r="Z31" s="121"/>
      <c r="AA31" s="121"/>
      <c r="AB31" s="121"/>
      <c r="AC31" s="121">
        <v>60</v>
      </c>
      <c r="AD31" s="121"/>
      <c r="AE31" s="121">
        <v>15</v>
      </c>
      <c r="AF31" s="121"/>
      <c r="AG31" s="121"/>
      <c r="AH31" s="121"/>
      <c r="AI31" s="121"/>
      <c r="AJ31" s="121"/>
      <c r="AK31" s="121"/>
      <c r="AL31" s="121"/>
      <c r="AM31" s="121"/>
      <c r="AN31" s="121"/>
    </row>
    <row r="32" spans="1:40" ht="17.25" customHeight="1" thickBot="1" x14ac:dyDescent="0.3">
      <c r="A32" s="189" t="s">
        <v>130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90">
        <v>1</v>
      </c>
      <c r="N32" s="190"/>
      <c r="O32" s="191">
        <v>30</v>
      </c>
      <c r="P32" s="191"/>
      <c r="Q32" s="191"/>
      <c r="R32" s="191"/>
      <c r="S32" s="191"/>
      <c r="T32" s="191"/>
      <c r="U32" s="191">
        <v>12</v>
      </c>
      <c r="V32" s="191"/>
      <c r="W32" s="191">
        <v>18</v>
      </c>
      <c r="X32" s="191"/>
      <c r="Y32" s="121"/>
      <c r="Z32" s="121"/>
      <c r="AA32" s="121"/>
      <c r="AB32" s="121"/>
      <c r="AC32" s="121">
        <v>12</v>
      </c>
      <c r="AD32" s="121"/>
      <c r="AE32" s="121">
        <v>18</v>
      </c>
      <c r="AF32" s="121"/>
      <c r="AG32" s="121"/>
      <c r="AH32" s="121"/>
      <c r="AI32" s="121"/>
      <c r="AJ32" s="121"/>
      <c r="AK32" s="121"/>
      <c r="AL32" s="121"/>
      <c r="AM32" s="121"/>
      <c r="AN32" s="121"/>
    </row>
    <row r="33" spans="1:40" ht="17.25" customHeight="1" thickBot="1" x14ac:dyDescent="0.3">
      <c r="A33" s="189" t="s">
        <v>15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90">
        <v>1</v>
      </c>
      <c r="N33" s="190"/>
      <c r="O33" s="191">
        <v>30</v>
      </c>
      <c r="P33" s="191"/>
      <c r="Q33" s="191"/>
      <c r="R33" s="191"/>
      <c r="S33" s="191"/>
      <c r="T33" s="191"/>
      <c r="U33" s="191">
        <v>12</v>
      </c>
      <c r="V33" s="191"/>
      <c r="W33" s="191">
        <v>18</v>
      </c>
      <c r="X33" s="191"/>
      <c r="Y33" s="121"/>
      <c r="Z33" s="121"/>
      <c r="AA33" s="121"/>
      <c r="AB33" s="121"/>
      <c r="AC33" s="121">
        <v>12</v>
      </c>
      <c r="AD33" s="121"/>
      <c r="AE33" s="121">
        <v>18</v>
      </c>
      <c r="AF33" s="121"/>
      <c r="AG33" s="121"/>
      <c r="AH33" s="121"/>
      <c r="AI33" s="121"/>
      <c r="AJ33" s="121"/>
      <c r="AK33" s="121"/>
      <c r="AL33" s="121"/>
      <c r="AM33" s="121"/>
      <c r="AN33" s="121"/>
    </row>
    <row r="34" spans="1:40" ht="17.25" customHeight="1" thickBot="1" x14ac:dyDescent="0.3">
      <c r="A34" s="154" t="s">
        <v>16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06">
        <v>3</v>
      </c>
      <c r="N34" s="106"/>
      <c r="O34" s="122">
        <f t="shared" ref="O34:O41" si="0">M34*30</f>
        <v>90</v>
      </c>
      <c r="P34" s="122"/>
      <c r="Q34" s="121"/>
      <c r="R34" s="121"/>
      <c r="S34" s="121"/>
      <c r="T34" s="121"/>
      <c r="U34" s="121">
        <v>42</v>
      </c>
      <c r="V34" s="121"/>
      <c r="W34" s="122">
        <f t="shared" ref="W34:W41" si="1">O34-U34</f>
        <v>48</v>
      </c>
      <c r="X34" s="122"/>
      <c r="Y34" s="121"/>
      <c r="Z34" s="121"/>
      <c r="AA34" s="121"/>
      <c r="AB34" s="121"/>
      <c r="AC34" s="121">
        <v>36</v>
      </c>
      <c r="AD34" s="121"/>
      <c r="AE34" s="121">
        <v>24</v>
      </c>
      <c r="AF34" s="121"/>
      <c r="AG34" s="121"/>
      <c r="AH34" s="121"/>
      <c r="AI34" s="121"/>
      <c r="AJ34" s="121"/>
      <c r="AK34" s="121">
        <v>6</v>
      </c>
      <c r="AL34" s="121"/>
      <c r="AM34" s="121">
        <v>24</v>
      </c>
      <c r="AN34" s="121"/>
    </row>
    <row r="35" spans="1:40" ht="17.25" customHeight="1" thickBot="1" x14ac:dyDescent="0.3">
      <c r="A35" s="154" t="s">
        <v>100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06">
        <v>2.5</v>
      </c>
      <c r="N35" s="106"/>
      <c r="O35" s="122">
        <f t="shared" si="0"/>
        <v>75</v>
      </c>
      <c r="P35" s="122"/>
      <c r="Q35" s="121"/>
      <c r="R35" s="121"/>
      <c r="S35" s="121"/>
      <c r="T35" s="121"/>
      <c r="U35" s="121">
        <v>42</v>
      </c>
      <c r="V35" s="121"/>
      <c r="W35" s="122">
        <f t="shared" si="1"/>
        <v>33</v>
      </c>
      <c r="X35" s="122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>
        <v>42</v>
      </c>
      <c r="AL35" s="121"/>
      <c r="AM35" s="121">
        <v>33</v>
      </c>
      <c r="AN35" s="121"/>
    </row>
    <row r="36" spans="1:40" ht="17.25" customHeight="1" thickBot="1" x14ac:dyDescent="0.3">
      <c r="A36" s="154" t="s">
        <v>131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06">
        <v>2.5</v>
      </c>
      <c r="N36" s="106"/>
      <c r="O36" s="122">
        <f t="shared" si="0"/>
        <v>75</v>
      </c>
      <c r="P36" s="122"/>
      <c r="Q36" s="121"/>
      <c r="R36" s="121"/>
      <c r="S36" s="121"/>
      <c r="T36" s="121"/>
      <c r="U36" s="121">
        <v>42</v>
      </c>
      <c r="V36" s="121"/>
      <c r="W36" s="122">
        <f t="shared" si="1"/>
        <v>33</v>
      </c>
      <c r="X36" s="122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>
        <v>42</v>
      </c>
      <c r="AL36" s="121"/>
      <c r="AM36" s="121">
        <v>33</v>
      </c>
      <c r="AN36" s="121"/>
    </row>
    <row r="37" spans="1:40" ht="16.5" thickBot="1" x14ac:dyDescent="0.3">
      <c r="A37" s="124" t="s">
        <v>17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06">
        <f>M38+M39+M40</f>
        <v>3</v>
      </c>
      <c r="N37" s="106"/>
      <c r="O37" s="122">
        <f t="shared" si="0"/>
        <v>90</v>
      </c>
      <c r="P37" s="122"/>
      <c r="Q37" s="121"/>
      <c r="R37" s="121"/>
      <c r="S37" s="121"/>
      <c r="T37" s="121"/>
      <c r="U37" s="106">
        <f>U38+U39+U40</f>
        <v>48</v>
      </c>
      <c r="V37" s="106"/>
      <c r="W37" s="106">
        <f>W38+W39+W40</f>
        <v>42</v>
      </c>
      <c r="X37" s="106"/>
      <c r="Y37" s="192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</row>
    <row r="38" spans="1:40" ht="17.25" customHeight="1" thickBot="1" x14ac:dyDescent="0.3">
      <c r="A38" s="189" t="s">
        <v>18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90">
        <v>1</v>
      </c>
      <c r="N38" s="190"/>
      <c r="O38" s="191">
        <f t="shared" si="0"/>
        <v>30</v>
      </c>
      <c r="P38" s="191"/>
      <c r="Q38" s="191"/>
      <c r="R38" s="191"/>
      <c r="S38" s="191"/>
      <c r="T38" s="191"/>
      <c r="U38" s="191">
        <v>12</v>
      </c>
      <c r="V38" s="191"/>
      <c r="W38" s="191">
        <f t="shared" si="1"/>
        <v>18</v>
      </c>
      <c r="X38" s="19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>
        <v>12</v>
      </c>
      <c r="AL38" s="121"/>
      <c r="AM38" s="121">
        <v>18</v>
      </c>
      <c r="AN38" s="121"/>
    </row>
    <row r="39" spans="1:40" ht="17.25" customHeight="1" thickBot="1" x14ac:dyDescent="0.3">
      <c r="A39" s="189" t="s">
        <v>19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90">
        <v>1</v>
      </c>
      <c r="N39" s="190"/>
      <c r="O39" s="191">
        <f t="shared" si="0"/>
        <v>30</v>
      </c>
      <c r="P39" s="191"/>
      <c r="Q39" s="191"/>
      <c r="R39" s="191"/>
      <c r="S39" s="191"/>
      <c r="T39" s="191"/>
      <c r="U39" s="191">
        <v>18</v>
      </c>
      <c r="V39" s="191"/>
      <c r="W39" s="191">
        <f t="shared" si="1"/>
        <v>12</v>
      </c>
      <c r="X39" s="19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>
        <v>18</v>
      </c>
      <c r="AL39" s="121"/>
      <c r="AM39" s="121">
        <v>12</v>
      </c>
      <c r="AN39" s="121"/>
    </row>
    <row r="40" spans="1:40" ht="17.25" customHeight="1" thickBot="1" x14ac:dyDescent="0.3">
      <c r="A40" s="189" t="s">
        <v>20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90">
        <v>1</v>
      </c>
      <c r="N40" s="190"/>
      <c r="O40" s="191">
        <f t="shared" si="0"/>
        <v>30</v>
      </c>
      <c r="P40" s="191"/>
      <c r="Q40" s="191"/>
      <c r="R40" s="191"/>
      <c r="S40" s="191"/>
      <c r="T40" s="191"/>
      <c r="U40" s="191">
        <v>18</v>
      </c>
      <c r="V40" s="191"/>
      <c r="W40" s="191">
        <f t="shared" si="1"/>
        <v>12</v>
      </c>
      <c r="X40" s="19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>
        <v>18</v>
      </c>
      <c r="AL40" s="121"/>
      <c r="AM40" s="121">
        <v>12</v>
      </c>
      <c r="AN40" s="121"/>
    </row>
    <row r="41" spans="1:40" ht="16.5" thickBot="1" x14ac:dyDescent="0.3">
      <c r="A41" s="124" t="s">
        <v>21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06">
        <v>4.5</v>
      </c>
      <c r="N41" s="106"/>
      <c r="O41" s="122">
        <f t="shared" si="0"/>
        <v>135</v>
      </c>
      <c r="P41" s="122"/>
      <c r="Q41" s="121"/>
      <c r="R41" s="121"/>
      <c r="S41" s="121"/>
      <c r="T41" s="121"/>
      <c r="U41" s="121"/>
      <c r="V41" s="121"/>
      <c r="W41" s="122">
        <f t="shared" si="1"/>
        <v>135</v>
      </c>
      <c r="X41" s="122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>
        <v>135</v>
      </c>
      <c r="AN41" s="121"/>
    </row>
    <row r="42" spans="1:40" ht="17.25" thickBot="1" x14ac:dyDescent="0.3">
      <c r="A42" s="122" t="s">
        <v>22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88">
        <f>M13+M20+M24+M30+M34+M35+M36+M37+M41</f>
        <v>60.5</v>
      </c>
      <c r="N42" s="188"/>
      <c r="O42" s="188">
        <f t="shared" ref="O42" si="2">O13+O20+O24+O30+O34+O35+O36+O37+O41</f>
        <v>1815</v>
      </c>
      <c r="P42" s="188"/>
      <c r="Q42" s="188">
        <f t="shared" ref="Q42" si="3">Q13+Q20+Q24+Q30+Q34+Q35+Q36+Q37+Q41</f>
        <v>0</v>
      </c>
      <c r="R42" s="188"/>
      <c r="S42" s="188">
        <f t="shared" ref="S42" si="4">S13+S20+S24+S30+S34+S35+S36+S37+S41</f>
        <v>0</v>
      </c>
      <c r="T42" s="188"/>
      <c r="U42" s="188">
        <f t="shared" ref="U42" si="5">U13+U20+U24+U30+U34+U35+U36+U37+U41</f>
        <v>906</v>
      </c>
      <c r="V42" s="188"/>
      <c r="W42" s="188">
        <f>W13+W20+W24+W30+W34+W35+W36+W37+W41</f>
        <v>909</v>
      </c>
      <c r="X42" s="188"/>
      <c r="Y42" s="188">
        <f t="shared" ref="Y42" si="6">Y13+Y20+Y24+Y30+Y34+Y35+Y36+Y37+Y41</f>
        <v>0</v>
      </c>
      <c r="Z42" s="188"/>
      <c r="AA42" s="188">
        <f t="shared" ref="AA42" si="7">AA13+AA20+AA24+AA30+AA34+AA35+AA36+AA37+AA41</f>
        <v>0</v>
      </c>
      <c r="AB42" s="188"/>
      <c r="AC42" s="188">
        <f>AC34+AC33+AC32+AC31+AC19+AC18+AC17+AC16+AC15+AC14</f>
        <v>450</v>
      </c>
      <c r="AD42" s="188"/>
      <c r="AE42" s="188">
        <f>AE34+AE33+AE32+AE31+AE19+AE18+AE17+AE16+AE15+AE14</f>
        <v>315</v>
      </c>
      <c r="AF42" s="188"/>
      <c r="AG42" s="187"/>
      <c r="AH42" s="187"/>
      <c r="AI42" s="187"/>
      <c r="AJ42" s="187"/>
      <c r="AK42" s="188">
        <f>AK40+AK39+AK38+AK36+AK35+AK34+AK29+AK28+AK27+AK26+AK25+AK23+AK22+AK21</f>
        <v>456</v>
      </c>
      <c r="AL42" s="188"/>
      <c r="AM42" s="188">
        <f>AM40+AM39+AM38+AM36+AM35+AM34+AM29+AM28+AM27+AM26+AM25+AM23+AM22+AM21+AM41</f>
        <v>594</v>
      </c>
      <c r="AN42" s="188"/>
    </row>
    <row r="43" spans="1:40" ht="15.75" x14ac:dyDescent="0.25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85" t="s">
        <v>49</v>
      </c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</row>
    <row r="44" spans="1:40" x14ac:dyDescent="0.25">
      <c r="C44" s="12"/>
      <c r="D44" s="13" t="s">
        <v>74</v>
      </c>
      <c r="E44" s="12"/>
      <c r="F44" s="12"/>
      <c r="G44" s="12"/>
      <c r="H44" s="12"/>
      <c r="I44" s="12"/>
      <c r="J44" s="12"/>
      <c r="K44" s="14"/>
      <c r="L44" s="14"/>
      <c r="M44" s="14"/>
    </row>
    <row r="45" spans="1:40" x14ac:dyDescent="0.25">
      <c r="C45" s="18">
        <v>1</v>
      </c>
      <c r="D45" s="19" t="s">
        <v>75</v>
      </c>
      <c r="E45" s="20"/>
      <c r="F45" s="20"/>
      <c r="G45" s="20"/>
      <c r="H45" s="20"/>
      <c r="I45" s="20"/>
      <c r="J45" s="20"/>
      <c r="K45" s="20"/>
      <c r="L45" s="20"/>
      <c r="M45" s="21"/>
    </row>
    <row r="46" spans="1:40" x14ac:dyDescent="0.25">
      <c r="C46" s="18">
        <v>2</v>
      </c>
      <c r="D46" s="182" t="s">
        <v>76</v>
      </c>
      <c r="E46" s="183"/>
      <c r="F46" s="183"/>
      <c r="G46" s="183"/>
      <c r="H46" s="183"/>
      <c r="I46" s="183"/>
      <c r="J46" s="183"/>
      <c r="K46" s="183"/>
      <c r="L46" s="183"/>
      <c r="M46" s="184"/>
    </row>
    <row r="47" spans="1:40" x14ac:dyDescent="0.25">
      <c r="C47" s="18">
        <v>3</v>
      </c>
      <c r="D47" s="182" t="s">
        <v>129</v>
      </c>
      <c r="E47" s="183"/>
      <c r="F47" s="183"/>
      <c r="G47" s="183"/>
      <c r="H47" s="183"/>
      <c r="I47" s="183"/>
      <c r="J47" s="183"/>
      <c r="K47" s="183"/>
      <c r="L47" s="183"/>
      <c r="M47" s="184"/>
    </row>
    <row r="48" spans="1:40" x14ac:dyDescent="0.25">
      <c r="C48" s="22">
        <v>4</v>
      </c>
      <c r="D48" s="181" t="s">
        <v>142</v>
      </c>
      <c r="E48" s="181"/>
      <c r="F48" s="181"/>
      <c r="G48" s="181"/>
      <c r="H48" s="181"/>
      <c r="I48" s="181"/>
      <c r="J48" s="181"/>
      <c r="K48" s="181"/>
      <c r="L48" s="181"/>
      <c r="M48" s="181"/>
    </row>
    <row r="49" spans="3:26" x14ac:dyDescent="0.25">
      <c r="C49" s="18">
        <v>5</v>
      </c>
      <c r="D49" s="18" t="s">
        <v>144</v>
      </c>
      <c r="E49" s="18"/>
      <c r="F49" s="18"/>
      <c r="G49" s="18"/>
      <c r="H49" s="18"/>
      <c r="I49" s="18"/>
      <c r="J49" s="18"/>
      <c r="K49" s="18"/>
      <c r="L49" s="18"/>
      <c r="M49" s="23"/>
      <c r="N49" t="s">
        <v>143</v>
      </c>
    </row>
    <row r="51" spans="3:26" x14ac:dyDescent="0.2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</sheetData>
  <mergeCells count="449">
    <mergeCell ref="A1:L2"/>
    <mergeCell ref="M1:AN3"/>
    <mergeCell ref="A3:L3"/>
    <mergeCell ref="A4:L4"/>
    <mergeCell ref="M4:AN4"/>
    <mergeCell ref="A5:L5"/>
    <mergeCell ref="M5:AN5"/>
    <mergeCell ref="P6:AN6"/>
    <mergeCell ref="A7:L12"/>
    <mergeCell ref="M7:N12"/>
    <mergeCell ref="O7:X7"/>
    <mergeCell ref="Y7:AF7"/>
    <mergeCell ref="AG7:AN7"/>
    <mergeCell ref="AA10:AB12"/>
    <mergeCell ref="AC10:AD12"/>
    <mergeCell ref="O8:P12"/>
    <mergeCell ref="AK10:AL12"/>
    <mergeCell ref="AE8:AF12"/>
    <mergeCell ref="Q8:R12"/>
    <mergeCell ref="S8:T12"/>
    <mergeCell ref="U8:V12"/>
    <mergeCell ref="Y9:AD9"/>
    <mergeCell ref="AG9:AL9"/>
    <mergeCell ref="Y10:Z12"/>
    <mergeCell ref="A17:L17"/>
    <mergeCell ref="M17:N17"/>
    <mergeCell ref="O17:P17"/>
    <mergeCell ref="Q17:R17"/>
    <mergeCell ref="S17:T17"/>
    <mergeCell ref="AC19:AD19"/>
    <mergeCell ref="AM8:AN12"/>
    <mergeCell ref="AE14:AF14"/>
    <mergeCell ref="AG14:AH14"/>
    <mergeCell ref="AI14:AJ14"/>
    <mergeCell ref="AK14:AL14"/>
    <mergeCell ref="AM14:AN14"/>
    <mergeCell ref="U13:V13"/>
    <mergeCell ref="W13:X13"/>
    <mergeCell ref="AG10:AH12"/>
    <mergeCell ref="AI10:AJ12"/>
    <mergeCell ref="W8:X12"/>
    <mergeCell ref="Y8:AD8"/>
    <mergeCell ref="AG8:AL8"/>
    <mergeCell ref="A13:L13"/>
    <mergeCell ref="M13:N13"/>
    <mergeCell ref="O13:P13"/>
    <mergeCell ref="Q13:R13"/>
    <mergeCell ref="S13:T13"/>
    <mergeCell ref="Y13:AN13"/>
    <mergeCell ref="AC14:AD14"/>
    <mergeCell ref="AG16:AH16"/>
    <mergeCell ref="A15:L15"/>
    <mergeCell ref="M15:N15"/>
    <mergeCell ref="O15:P15"/>
    <mergeCell ref="Q15:R15"/>
    <mergeCell ref="S15:T15"/>
    <mergeCell ref="U15:V15"/>
    <mergeCell ref="W15:X15"/>
    <mergeCell ref="AC15:AD15"/>
    <mergeCell ref="AE15:AF15"/>
    <mergeCell ref="AG15:AH15"/>
    <mergeCell ref="AK16:AL16"/>
    <mergeCell ref="AM16:AN16"/>
    <mergeCell ref="AI15:AJ15"/>
    <mergeCell ref="AK15:AL15"/>
    <mergeCell ref="AM15:AN15"/>
    <mergeCell ref="AI16:AJ16"/>
    <mergeCell ref="AE19:AF19"/>
    <mergeCell ref="A14:L14"/>
    <mergeCell ref="M14:N14"/>
    <mergeCell ref="O14:P14"/>
    <mergeCell ref="Q14:R14"/>
    <mergeCell ref="S14:T14"/>
    <mergeCell ref="Y16:Z16"/>
    <mergeCell ref="AA16:AB16"/>
    <mergeCell ref="AC16:AD16"/>
    <mergeCell ref="AE16:AF16"/>
    <mergeCell ref="U14:V14"/>
    <mergeCell ref="W14:X14"/>
    <mergeCell ref="Y14:Z14"/>
    <mergeCell ref="AA14:AB14"/>
    <mergeCell ref="AC17:AD17"/>
    <mergeCell ref="A16:L16"/>
    <mergeCell ref="M16:N16"/>
    <mergeCell ref="O16:P16"/>
    <mergeCell ref="Q16:R16"/>
    <mergeCell ref="S16:T16"/>
    <mergeCell ref="U16:V16"/>
    <mergeCell ref="W16:X16"/>
    <mergeCell ref="Y15:Z15"/>
    <mergeCell ref="AA15:AB15"/>
    <mergeCell ref="S18:T18"/>
    <mergeCell ref="U18:V18"/>
    <mergeCell ref="W18:X18"/>
    <mergeCell ref="Y18:Z18"/>
    <mergeCell ref="AG17:AH17"/>
    <mergeCell ref="AI17:AJ17"/>
    <mergeCell ref="AK17:AL17"/>
    <mergeCell ref="AM17:AN17"/>
    <mergeCell ref="U17:V17"/>
    <mergeCell ref="W17:X17"/>
    <mergeCell ref="Y17:Z17"/>
    <mergeCell ref="AA17:AB17"/>
    <mergeCell ref="AE17:AF17"/>
    <mergeCell ref="AK18:AL18"/>
    <mergeCell ref="AM18:AN18"/>
    <mergeCell ref="W20:X20"/>
    <mergeCell ref="Y20:AN20"/>
    <mergeCell ref="A19:L19"/>
    <mergeCell ref="M19:N19"/>
    <mergeCell ref="O19:P19"/>
    <mergeCell ref="Q19:R19"/>
    <mergeCell ref="S19:T19"/>
    <mergeCell ref="AA18:AB18"/>
    <mergeCell ref="AC18:AD18"/>
    <mergeCell ref="AE18:AF18"/>
    <mergeCell ref="AG18:AH18"/>
    <mergeCell ref="AI18:AJ18"/>
    <mergeCell ref="AG19:AH19"/>
    <mergeCell ref="AI19:AJ19"/>
    <mergeCell ref="AK19:AL19"/>
    <mergeCell ref="AM19:AN19"/>
    <mergeCell ref="U19:V19"/>
    <mergeCell ref="W19:X19"/>
    <mergeCell ref="Y19:Z19"/>
    <mergeCell ref="AA19:AB19"/>
    <mergeCell ref="A18:L18"/>
    <mergeCell ref="M18:N18"/>
    <mergeCell ref="O18:P18"/>
    <mergeCell ref="Q18:R18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I22:AJ22"/>
    <mergeCell ref="AK22:AL22"/>
    <mergeCell ref="AM22:AN22"/>
    <mergeCell ref="AG21:AH21"/>
    <mergeCell ref="AI21:AJ21"/>
    <mergeCell ref="AK21:AL21"/>
    <mergeCell ref="AM21:AN21"/>
    <mergeCell ref="W21:X21"/>
    <mergeCell ref="Y21:Z21"/>
    <mergeCell ref="AA21:AB21"/>
    <mergeCell ref="AC21:AD21"/>
    <mergeCell ref="AE21:AF21"/>
    <mergeCell ref="M23:N23"/>
    <mergeCell ref="O23:P23"/>
    <mergeCell ref="Q23:R23"/>
    <mergeCell ref="S23:T23"/>
    <mergeCell ref="AA22:AB22"/>
    <mergeCell ref="AC22:AD22"/>
    <mergeCell ref="AE22:AF22"/>
    <mergeCell ref="AG22:AH22"/>
    <mergeCell ref="A22:L22"/>
    <mergeCell ref="M22:N22"/>
    <mergeCell ref="O22:P22"/>
    <mergeCell ref="Q22:R22"/>
    <mergeCell ref="S22:T22"/>
    <mergeCell ref="U22:V22"/>
    <mergeCell ref="AG23:AH23"/>
    <mergeCell ref="W22:X22"/>
    <mergeCell ref="Y22:Z22"/>
    <mergeCell ref="A25:L25"/>
    <mergeCell ref="M25:N25"/>
    <mergeCell ref="O25:P25"/>
    <mergeCell ref="Q25:R25"/>
    <mergeCell ref="S25:T25"/>
    <mergeCell ref="U25:V25"/>
    <mergeCell ref="Y24:AN24"/>
    <mergeCell ref="AI23:AJ23"/>
    <mergeCell ref="AK23:AL23"/>
    <mergeCell ref="AM23:AN23"/>
    <mergeCell ref="U23:V23"/>
    <mergeCell ref="W23:X23"/>
    <mergeCell ref="Y23:Z23"/>
    <mergeCell ref="AA23:AB23"/>
    <mergeCell ref="AC23:AD23"/>
    <mergeCell ref="AE23:AF23"/>
    <mergeCell ref="A24:L24"/>
    <mergeCell ref="M24:N24"/>
    <mergeCell ref="O24:P24"/>
    <mergeCell ref="Q24:R24"/>
    <mergeCell ref="S24:T24"/>
    <mergeCell ref="U24:V24"/>
    <mergeCell ref="W24:X24"/>
    <mergeCell ref="A23:L23"/>
    <mergeCell ref="AG25:AH25"/>
    <mergeCell ref="AI25:AJ25"/>
    <mergeCell ref="AK25:AL25"/>
    <mergeCell ref="AM25:AN25"/>
    <mergeCell ref="W25:X25"/>
    <mergeCell ref="Y25:Z25"/>
    <mergeCell ref="AA25:AB25"/>
    <mergeCell ref="AC25:AD25"/>
    <mergeCell ref="AE25:AF25"/>
    <mergeCell ref="A27:L27"/>
    <mergeCell ref="M27:N27"/>
    <mergeCell ref="O27:P27"/>
    <mergeCell ref="Q27:R27"/>
    <mergeCell ref="S27:T27"/>
    <mergeCell ref="AA26:AB26"/>
    <mergeCell ref="AC26:AD26"/>
    <mergeCell ref="AE26:AF26"/>
    <mergeCell ref="A26:L26"/>
    <mergeCell ref="M26:N26"/>
    <mergeCell ref="O26:P26"/>
    <mergeCell ref="Q26:R26"/>
    <mergeCell ref="S26:T26"/>
    <mergeCell ref="U26:V26"/>
    <mergeCell ref="AC27:AD27"/>
    <mergeCell ref="AE27:AF27"/>
    <mergeCell ref="W26:X26"/>
    <mergeCell ref="Y26:Z26"/>
    <mergeCell ref="AG27:AH27"/>
    <mergeCell ref="AG26:AH26"/>
    <mergeCell ref="AI27:AJ27"/>
    <mergeCell ref="AK27:AL27"/>
    <mergeCell ref="AM27:AN27"/>
    <mergeCell ref="U27:V27"/>
    <mergeCell ref="W27:X27"/>
    <mergeCell ref="Y27:Z27"/>
    <mergeCell ref="AA27:AB27"/>
    <mergeCell ref="AI26:AJ26"/>
    <mergeCell ref="AK26:AL26"/>
    <mergeCell ref="AM26:AN26"/>
    <mergeCell ref="A29:L29"/>
    <mergeCell ref="M29:N29"/>
    <mergeCell ref="O29:P29"/>
    <mergeCell ref="Q29:R29"/>
    <mergeCell ref="S29:T29"/>
    <mergeCell ref="AA28:AB28"/>
    <mergeCell ref="AC28:AD28"/>
    <mergeCell ref="AE28:AF28"/>
    <mergeCell ref="AG28:AH28"/>
    <mergeCell ref="AG29:AH29"/>
    <mergeCell ref="O28:P28"/>
    <mergeCell ref="Q28:R28"/>
    <mergeCell ref="S28:T28"/>
    <mergeCell ref="U28:V28"/>
    <mergeCell ref="W28:X28"/>
    <mergeCell ref="Y28:Z28"/>
    <mergeCell ref="A28:L28"/>
    <mergeCell ref="M28:N28"/>
    <mergeCell ref="U29:V29"/>
    <mergeCell ref="W29:X29"/>
    <mergeCell ref="Y29:Z29"/>
    <mergeCell ref="AA29:AB29"/>
    <mergeCell ref="AC29:AD29"/>
    <mergeCell ref="AE29:AF29"/>
    <mergeCell ref="AI28:AJ28"/>
    <mergeCell ref="AK28:AL28"/>
    <mergeCell ref="AM28:AN28"/>
    <mergeCell ref="AI29:AJ29"/>
    <mergeCell ref="AK29:AL29"/>
    <mergeCell ref="AM29:AN29"/>
    <mergeCell ref="A31:L31"/>
    <mergeCell ref="M31:N31"/>
    <mergeCell ref="O31:P31"/>
    <mergeCell ref="Q31:R31"/>
    <mergeCell ref="S31:T31"/>
    <mergeCell ref="U31:V31"/>
    <mergeCell ref="Y30:AN30"/>
    <mergeCell ref="A30:L30"/>
    <mergeCell ref="M30:N30"/>
    <mergeCell ref="O30:P30"/>
    <mergeCell ref="Q30:R30"/>
    <mergeCell ref="S30:T30"/>
    <mergeCell ref="U30:V30"/>
    <mergeCell ref="W30:X30"/>
    <mergeCell ref="AG31:AH31"/>
    <mergeCell ref="AI31:AJ31"/>
    <mergeCell ref="AK31:AL31"/>
    <mergeCell ref="AM31:AN31"/>
    <mergeCell ref="AK32:AL32"/>
    <mergeCell ref="AM32:AN32"/>
    <mergeCell ref="AK33:AL33"/>
    <mergeCell ref="W31:X31"/>
    <mergeCell ref="Y31:Z31"/>
    <mergeCell ref="AA31:AB31"/>
    <mergeCell ref="AC31:AD31"/>
    <mergeCell ref="AE31:AF31"/>
    <mergeCell ref="AA32:AB32"/>
    <mergeCell ref="AC32:AD32"/>
    <mergeCell ref="AE32:AF32"/>
    <mergeCell ref="AG32:AH32"/>
    <mergeCell ref="AI32:AJ32"/>
    <mergeCell ref="AM33:AN33"/>
    <mergeCell ref="AG33:AH33"/>
    <mergeCell ref="AI33:AJ33"/>
    <mergeCell ref="AC33:AD33"/>
    <mergeCell ref="AE33:AF33"/>
    <mergeCell ref="A32:L32"/>
    <mergeCell ref="M32:N32"/>
    <mergeCell ref="O32:P32"/>
    <mergeCell ref="Q32:R32"/>
    <mergeCell ref="S32:T32"/>
    <mergeCell ref="U32:V32"/>
    <mergeCell ref="W32:X32"/>
    <mergeCell ref="Y32:Z32"/>
    <mergeCell ref="AA33:AB33"/>
    <mergeCell ref="A33:L33"/>
    <mergeCell ref="M33:N33"/>
    <mergeCell ref="O33:P33"/>
    <mergeCell ref="Q33:R33"/>
    <mergeCell ref="S33:T33"/>
    <mergeCell ref="U33:V33"/>
    <mergeCell ref="W33:X33"/>
    <mergeCell ref="Y33:Z33"/>
    <mergeCell ref="A35:L35"/>
    <mergeCell ref="M35:N35"/>
    <mergeCell ref="O35:P35"/>
    <mergeCell ref="Q35:R35"/>
    <mergeCell ref="S35:T35"/>
    <mergeCell ref="U35:V35"/>
    <mergeCell ref="W35:X35"/>
    <mergeCell ref="Y35:Z35"/>
    <mergeCell ref="W34:X34"/>
    <mergeCell ref="Y34:Z34"/>
    <mergeCell ref="A34:L34"/>
    <mergeCell ref="M34:N34"/>
    <mergeCell ref="O34:P34"/>
    <mergeCell ref="Q34:R34"/>
    <mergeCell ref="S34:T34"/>
    <mergeCell ref="U34:V34"/>
    <mergeCell ref="AI35:AJ35"/>
    <mergeCell ref="AK35:AL35"/>
    <mergeCell ref="AM35:AN35"/>
    <mergeCell ref="AA35:AB35"/>
    <mergeCell ref="AC35:AD35"/>
    <mergeCell ref="AE35:AF35"/>
    <mergeCell ref="AG35:AH35"/>
    <mergeCell ref="AG34:AH34"/>
    <mergeCell ref="AI34:AJ34"/>
    <mergeCell ref="AK34:AL34"/>
    <mergeCell ref="AM34:AN34"/>
    <mergeCell ref="AA34:AB34"/>
    <mergeCell ref="AC34:AD34"/>
    <mergeCell ref="AE34:AF34"/>
    <mergeCell ref="Y37:AN37"/>
    <mergeCell ref="A37:L37"/>
    <mergeCell ref="M37:N37"/>
    <mergeCell ref="O37:P37"/>
    <mergeCell ref="Q37:R37"/>
    <mergeCell ref="S37:T37"/>
    <mergeCell ref="U37:V37"/>
    <mergeCell ref="W37:X37"/>
    <mergeCell ref="AG36:AH36"/>
    <mergeCell ref="AI36:AJ36"/>
    <mergeCell ref="AK36:AL36"/>
    <mergeCell ref="AM36:AN36"/>
    <mergeCell ref="W36:X36"/>
    <mergeCell ref="Y36:Z36"/>
    <mergeCell ref="AA36:AB36"/>
    <mergeCell ref="AC36:AD36"/>
    <mergeCell ref="AE36:AF36"/>
    <mergeCell ref="A36:L36"/>
    <mergeCell ref="M36:N36"/>
    <mergeCell ref="O36:P36"/>
    <mergeCell ref="Q36:R36"/>
    <mergeCell ref="S36:T36"/>
    <mergeCell ref="U36:V36"/>
    <mergeCell ref="AG38:AH38"/>
    <mergeCell ref="AI38:AJ38"/>
    <mergeCell ref="AK38:AL38"/>
    <mergeCell ref="AM38:AN38"/>
    <mergeCell ref="A39:L39"/>
    <mergeCell ref="M39:N39"/>
    <mergeCell ref="O39:P39"/>
    <mergeCell ref="Q39:R39"/>
    <mergeCell ref="S39:T39"/>
    <mergeCell ref="U39:V39"/>
    <mergeCell ref="W39:X39"/>
    <mergeCell ref="Y39:Z39"/>
    <mergeCell ref="W38:X38"/>
    <mergeCell ref="Y38:Z38"/>
    <mergeCell ref="AA38:AB38"/>
    <mergeCell ref="AC38:AD38"/>
    <mergeCell ref="AE38:AF38"/>
    <mergeCell ref="A38:L38"/>
    <mergeCell ref="M38:N38"/>
    <mergeCell ref="O38:P38"/>
    <mergeCell ref="Q38:R38"/>
    <mergeCell ref="S38:T38"/>
    <mergeCell ref="U38:V38"/>
    <mergeCell ref="A40:L40"/>
    <mergeCell ref="M40:N40"/>
    <mergeCell ref="O40:P40"/>
    <mergeCell ref="Q40:R40"/>
    <mergeCell ref="S40:T40"/>
    <mergeCell ref="U40:V40"/>
    <mergeCell ref="AI39:AJ39"/>
    <mergeCell ref="AK39:AL39"/>
    <mergeCell ref="AM39:AN39"/>
    <mergeCell ref="AA39:AB39"/>
    <mergeCell ref="AC39:AD39"/>
    <mergeCell ref="AE39:AF39"/>
    <mergeCell ref="AG39:AH39"/>
    <mergeCell ref="AG40:AH40"/>
    <mergeCell ref="AI40:AJ40"/>
    <mergeCell ref="AK40:AL40"/>
    <mergeCell ref="AM40:AN40"/>
    <mergeCell ref="W40:X40"/>
    <mergeCell ref="Y40:Z40"/>
    <mergeCell ref="AA40:AB40"/>
    <mergeCell ref="AC40:AD40"/>
    <mergeCell ref="AE40:AF40"/>
    <mergeCell ref="AI41:AJ41"/>
    <mergeCell ref="AK41:AL41"/>
    <mergeCell ref="AM41:AN41"/>
    <mergeCell ref="AA41:AB41"/>
    <mergeCell ref="AC41:AD41"/>
    <mergeCell ref="AE41:AF41"/>
    <mergeCell ref="AG41:AH41"/>
    <mergeCell ref="A41:L41"/>
    <mergeCell ref="M41:N41"/>
    <mergeCell ref="O41:P41"/>
    <mergeCell ref="Q41:R41"/>
    <mergeCell ref="S41:T41"/>
    <mergeCell ref="U41:V41"/>
    <mergeCell ref="W41:X41"/>
    <mergeCell ref="Y41:Z41"/>
    <mergeCell ref="D48:M48"/>
    <mergeCell ref="D47:M47"/>
    <mergeCell ref="D46:M46"/>
    <mergeCell ref="M43:AN43"/>
    <mergeCell ref="AG42:AH42"/>
    <mergeCell ref="AI42:AJ42"/>
    <mergeCell ref="AK42:AL42"/>
    <mergeCell ref="AM42:AN42"/>
    <mergeCell ref="W42:X42"/>
    <mergeCell ref="Y42:Z42"/>
    <mergeCell ref="AA42:AB42"/>
    <mergeCell ref="AC42:AD42"/>
    <mergeCell ref="AE42:AF42"/>
    <mergeCell ref="A42:L42"/>
    <mergeCell ref="M42:N42"/>
    <mergeCell ref="O42:P42"/>
    <mergeCell ref="Q42:R42"/>
    <mergeCell ref="S42:T42"/>
    <mergeCell ref="U42:V42"/>
  </mergeCells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</vt:lpstr>
      <vt:lpstr>2 курс</vt:lpstr>
      <vt:lpstr>3 курс</vt:lpstr>
      <vt:lpstr>4 курс</vt:lpstr>
      <vt:lpstr>5 курс</vt:lpstr>
      <vt:lpstr>6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2019-11-19T10:02:58Z</dcterms:modified>
</cp:coreProperties>
</file>